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90" yWindow="60" windowWidth="11700" windowHeight="8550" tabRatio="960" activeTab="0"/>
  </bookViews>
  <sheets>
    <sheet name="試算表 下野市" sheetId="1" r:id="rId1"/>
  </sheets>
  <definedNames>
    <definedName name="_xlnm.Print_Area" localSheetId="0">'試算表 下野市'!$A$83:$Y$108</definedName>
    <definedName name="リスト">#REF!</definedName>
  </definedNames>
  <calcPr fullCalcOnLoad="1"/>
</workbook>
</file>

<file path=xl/comments1.xml><?xml version="1.0" encoding="utf-8"?>
<comments xmlns="http://schemas.openxmlformats.org/spreadsheetml/2006/main">
  <authors>
    <author>60520</author>
    <author>下野市</author>
  </authors>
  <commentList>
    <comment ref="D38" authorId="0">
      <text>
        <r>
          <rPr>
            <b/>
            <sz val="22"/>
            <rFont val="ＭＳ Ｐゴシック"/>
            <family val="3"/>
          </rPr>
          <t>加入者１・２それぞれに所得金額を入力してください</t>
        </r>
      </text>
    </comment>
    <comment ref="D64" authorId="0">
      <text>
        <r>
          <rPr>
            <b/>
            <sz val="20"/>
            <rFont val="ＭＳ Ｐゴシック"/>
            <family val="3"/>
          </rPr>
          <t>加入される方すべてについて入力してください。
※所得がゼロの場合には０を入力</t>
        </r>
      </text>
    </comment>
    <comment ref="D75" authorId="0">
      <text>
        <r>
          <rPr>
            <b/>
            <sz val="20"/>
            <rFont val="ＭＳ Ｐゴシック"/>
            <family val="3"/>
          </rPr>
          <t>４０～６４歳までの加入される方について入力してください。
※所得がゼロの場合には０を入力</t>
        </r>
      </text>
    </comment>
    <comment ref="K70" authorId="0">
      <text>
        <r>
          <rPr>
            <b/>
            <sz val="20"/>
            <rFont val="ＭＳ Ｐゴシック"/>
            <family val="3"/>
          </rPr>
          <t xml:space="preserve">こちらの合計が世帯の所得の合計額です
※所得割の対象金額です
</t>
        </r>
      </text>
    </comment>
    <comment ref="K79" authorId="0">
      <text>
        <r>
          <rPr>
            <b/>
            <sz val="20"/>
            <rFont val="ＭＳ Ｐゴシック"/>
            <family val="3"/>
          </rPr>
          <t>こちらの合計が世帯の所得の合計額です。
※所得割の対象金額です。</t>
        </r>
      </text>
    </comment>
    <comment ref="P28" authorId="0">
      <text>
        <r>
          <rPr>
            <b/>
            <sz val="18"/>
            <rFont val="ＭＳ Ｐゴシック"/>
            <family val="3"/>
          </rPr>
          <t xml:space="preserve">この金額を所得金額入力シートの合計所得金額に入力してください
</t>
        </r>
      </text>
    </comment>
    <comment ref="D43" authorId="0">
      <text>
        <r>
          <rPr>
            <b/>
            <sz val="22"/>
            <rFont val="ＭＳ Ｐゴシック"/>
            <family val="3"/>
          </rPr>
          <t>４５歳の加入者１は介護分にも入力です</t>
        </r>
      </text>
    </comment>
    <comment ref="F7" authorId="0">
      <text>
        <r>
          <rPr>
            <sz val="24"/>
            <rFont val="ＭＳ Ｐゴシック"/>
            <family val="3"/>
          </rPr>
          <t xml:space="preserve">加入者のうち４０歳～６４歳の方の人数を入力してください。
</t>
        </r>
      </text>
    </comment>
    <comment ref="B7" authorId="0">
      <text>
        <r>
          <rPr>
            <sz val="24"/>
            <rFont val="ＭＳ Ｐゴシック"/>
            <family val="3"/>
          </rPr>
          <t>世帯で加入される人数を入力して下さい。</t>
        </r>
        <r>
          <rPr>
            <sz val="20"/>
            <rFont val="ＭＳ Ｐゴシック"/>
            <family val="3"/>
          </rPr>
          <t xml:space="preserve">
</t>
        </r>
      </text>
    </comment>
    <comment ref="D51" authorId="0">
      <text>
        <r>
          <rPr>
            <b/>
            <u val="double"/>
            <sz val="22"/>
            <rFont val="ＭＳ Ｐゴシック"/>
            <family val="3"/>
          </rPr>
          <t>総合所得（-100万円）</t>
        </r>
        <r>
          <rPr>
            <b/>
            <sz val="22"/>
            <rFont val="ＭＳ Ｐゴシック"/>
            <family val="3"/>
          </rPr>
          <t>+分離所得（200万円）＝200万円を入力してください
※マイナスの所得は「0円」とします。</t>
        </r>
      </text>
    </comment>
    <comment ref="D52" authorId="1">
      <text>
        <r>
          <rPr>
            <b/>
            <sz val="22"/>
            <rFont val="ＭＳ Ｐゴシック"/>
            <family val="3"/>
          </rPr>
          <t>総合所得（300万円）+</t>
        </r>
        <r>
          <rPr>
            <b/>
            <u val="double"/>
            <sz val="22"/>
            <rFont val="ＭＳ Ｐゴシック"/>
            <family val="3"/>
          </rPr>
          <t>分離所得（-100万円）</t>
        </r>
        <r>
          <rPr>
            <b/>
            <sz val="22"/>
            <rFont val="ＭＳ Ｐゴシック"/>
            <family val="3"/>
          </rPr>
          <t>＝300万円を入力してください
　　　　　　　　　　　　　※マイナスの所得は「0円」とします。:</t>
        </r>
      </text>
    </comment>
  </commentList>
</comments>
</file>

<file path=xl/sharedStrings.xml><?xml version="1.0" encoding="utf-8"?>
<sst xmlns="http://schemas.openxmlformats.org/spreadsheetml/2006/main" count="180" uniqueCount="75">
  <si>
    <t>円</t>
  </si>
  <si>
    <t>円×</t>
  </si>
  <si>
    <t>人＝</t>
  </si>
  <si>
    <t>医　　療　　分</t>
  </si>
  <si>
    <t>介　　護　　分</t>
  </si>
  <si>
    <t>合　　　　計</t>
  </si>
  <si>
    <t>【確定申告をされた方】</t>
  </si>
  <si>
    <t>【確定申告をしていない方】</t>
  </si>
  <si>
    <t>加入者１</t>
  </si>
  <si>
    <t>加入者２</t>
  </si>
  <si>
    <t>加入者３</t>
  </si>
  <si>
    <t>加入者４</t>
  </si>
  <si>
    <t>加入者５</t>
  </si>
  <si>
    <t>加入者６</t>
  </si>
  <si>
    <t>あなたの年金所得額です</t>
  </si>
  <si>
    <t>●医療分・後期高齢者支援金分（加入されるすべての方について入力が必要です）</t>
  </si>
  <si>
    <t>●介護分（４０歳～６４歳までの加入される方について入力が必要です）</t>
  </si>
  <si>
    <t>加入者数</t>
  </si>
  <si>
    <t>うち４０歳～６４歳の方</t>
  </si>
  <si>
    <t>.</t>
  </si>
  <si>
    <t>・公的年金収入の方の所得を計算できるシートです。</t>
  </si>
  <si>
    <t xml:space="preserve">合計
</t>
  </si>
  <si>
    <t>所得割</t>
  </si>
  <si>
    <t>手順２へすすむ</t>
  </si>
  <si>
    <t>　　　</t>
  </si>
  <si>
    <t>加入者区分</t>
  </si>
  <si>
    <t>公的年金収入合計額を入力</t>
  </si>
  <si>
    <t>あなたの世帯の１年間の保険税です</t>
  </si>
  <si>
    <t>人</t>
  </si>
  <si>
    <t>％＝</t>
  </si>
  <si>
    <t>○所得金額の入力です。（手順２）　</t>
  </si>
  <si>
    <t>※所得金額について</t>
  </si>
  <si>
    <t>平等割</t>
  </si>
  <si>
    <t>均等割</t>
  </si>
  <si>
    <t>被保険者の前年所得に応じて計算されます。</t>
  </si>
  <si>
    <t>１世帯あたりで計算されます。</t>
  </si>
  <si>
    <t>被保険者１人あたりで計算されます。</t>
  </si>
  <si>
    <t>医療分</t>
  </si>
  <si>
    <t>後期分</t>
  </si>
  <si>
    <t>介護分</t>
  </si>
  <si>
    <t>●算定項目</t>
  </si>
  <si>
    <t>●算定区分</t>
  </si>
  <si>
    <t>上記の医療分＋後期高齢者支援金分＋介護分の合計</t>
  </si>
  <si>
    <r>
      <t>年金収入の場合・・・・・下の計算シートで簡単に年金所得額を計算することができます。　</t>
    </r>
    <r>
      <rPr>
        <b/>
        <sz val="20"/>
        <rFont val="ＭＳ Ｐゴシック"/>
        <family val="3"/>
      </rPr>
      <t>「</t>
    </r>
    <r>
      <rPr>
        <b/>
        <sz val="20"/>
        <color indexed="10"/>
        <rFont val="ＭＳ Ｐゴシック"/>
        <family val="3"/>
      </rPr>
      <t>あなたの年金所得額です</t>
    </r>
    <r>
      <rPr>
        <b/>
        <sz val="20"/>
        <rFont val="ＭＳ Ｐゴシック"/>
        <family val="3"/>
      </rPr>
      <t>」</t>
    </r>
    <r>
      <rPr>
        <sz val="20"/>
        <rFont val="ＭＳ Ｐゴシック"/>
        <family val="3"/>
      </rPr>
      <t>の金額を所得金額の入力</t>
    </r>
  </si>
  <si>
    <t>・・・・・</t>
  </si>
  <si>
    <t>・・・・・</t>
  </si>
  <si>
    <t>・・・・・</t>
  </si>
  <si>
    <t>・・・・・</t>
  </si>
  <si>
    <t>・・・・・</t>
  </si>
  <si>
    <t>・・・・・</t>
  </si>
  <si>
    <t>加入者すべての方について該当します。</t>
  </si>
  <si>
    <r>
      <t>加入者</t>
    </r>
    <r>
      <rPr>
        <b/>
        <u val="single"/>
        <sz val="28"/>
        <rFont val="ＭＳ Ｐゴシック"/>
        <family val="3"/>
      </rPr>
      <t>４０歳～６４歳までの方</t>
    </r>
    <r>
      <rPr>
        <b/>
        <sz val="28"/>
        <rFont val="ＭＳ Ｐゴシック"/>
        <family val="3"/>
      </rPr>
      <t>について該当します。</t>
    </r>
  </si>
  <si>
    <t>所得金額　（Ａ）</t>
  </si>
  <si>
    <t>控    除    額（Ｂ）</t>
  </si>
  <si>
    <t>（Ａ）－（B）</t>
  </si>
  <si>
    <r>
      <t>●介護分（</t>
    </r>
    <r>
      <rPr>
        <b/>
        <u val="single"/>
        <sz val="28"/>
        <rFont val="ＭＳ Ｐゴシック"/>
        <family val="3"/>
      </rPr>
      <t>４０歳～６４歳までの加入される方</t>
    </r>
    <r>
      <rPr>
        <b/>
        <sz val="28"/>
        <rFont val="ＭＳ Ｐゴシック"/>
        <family val="3"/>
      </rPr>
      <t>について入力が必要です）</t>
    </r>
  </si>
  <si>
    <t>　※試算結果はあくまでも概算額です（軽減措置等含まない）。正式な金額は納税通知書によりご確認ください。</t>
  </si>
  <si>
    <r>
      <t>◎</t>
    </r>
    <r>
      <rPr>
        <b/>
        <sz val="26"/>
        <color indexed="10"/>
        <rFont val="ＭＳ Ｐゴシック"/>
        <family val="3"/>
      </rPr>
      <t>手順１～２</t>
    </r>
    <r>
      <rPr>
        <b/>
        <sz val="26"/>
        <rFont val="ＭＳ Ｐゴシック"/>
        <family val="3"/>
      </rPr>
      <t>に沿って入力してください</t>
    </r>
  </si>
  <si>
    <t>加入者2</t>
  </si>
  <si>
    <t>.</t>
  </si>
  <si>
    <t>※世帯の所得等の状況により軽減措置等の該当となる場合がございます。詳細な内容につきましては税務課市民税グループ（TEL0285-32-8891）までお問い合わせください。</t>
  </si>
  <si>
    <t>※分離課税の申告をされた方については、入力例②を参考に所得金額を入力してください。</t>
  </si>
  <si>
    <r>
      <t>給与収入の場合・・・・・源泉徴収票の</t>
    </r>
    <r>
      <rPr>
        <b/>
        <u val="single"/>
        <sz val="20"/>
        <rFont val="ＭＳ Ｐゴシック"/>
        <family val="3"/>
      </rPr>
      <t>給与所得控除後の金額欄の金額</t>
    </r>
    <r>
      <rPr>
        <sz val="20"/>
        <rFont val="ＭＳ Ｐゴシック"/>
        <family val="3"/>
      </rPr>
      <t>を</t>
    </r>
    <r>
      <rPr>
        <b/>
        <sz val="20"/>
        <rFont val="ＭＳ Ｐゴシック"/>
        <family val="3"/>
      </rPr>
      <t>所得金額の入力（手順２）の「所得金額」欄に入力します。</t>
    </r>
  </si>
  <si>
    <t>　　　　　　（手順２）の「所得金額」欄に入力します。</t>
  </si>
  <si>
    <t>(最高限度額１７万円)</t>
  </si>
  <si>
    <t>後期高齢者支援金分</t>
  </si>
  <si>
    <r>
      <t xml:space="preserve">１年間の保険税額を新しい税率で試算してみましょう。試算結果はあくまでも概算額です。
</t>
    </r>
    <r>
      <rPr>
        <b/>
        <u val="single"/>
        <sz val="26"/>
        <rFont val="ＭＳ Ｐゴシック"/>
        <family val="3"/>
      </rPr>
      <t>軽減措置等は含んでおりません</t>
    </r>
    <r>
      <rPr>
        <sz val="26"/>
        <rFont val="ＭＳ Ｐゴシック"/>
        <family val="3"/>
      </rPr>
      <t>ので、正式な金額は納税通知書によりご確認ください。</t>
    </r>
  </si>
  <si>
    <t>申告書一表の所得金額⑫の金額を所得金額の入力（手順２）の「所得金額」欄に入力します。</t>
  </si>
  <si>
    <t>(最高限度額６５万円)</t>
  </si>
  <si>
    <t>下野市国民健康保険税額試算シート（令和６年度）　</t>
  </si>
  <si>
    <t>昭和３４年１月２日以後生まれの方はこちらに入力　→</t>
  </si>
  <si>
    <t>昭和３４年１月１日以前生まれの方はこちらに入力　→</t>
  </si>
  <si>
    <t>令和６年度国民健康保険税試算表</t>
  </si>
  <si>
    <t>（最高限度額１０４万円）</t>
  </si>
  <si>
    <t>(最高限度額２２万円)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</si>
</sst>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9">
    <font>
      <sz val="11"/>
      <name val="ＭＳ Ｐゴシック"/>
      <family val="3"/>
    </font>
    <font>
      <sz val="6"/>
      <name val="ＭＳ Ｐゴシック"/>
      <family val="3"/>
    </font>
    <font>
      <sz val="14"/>
      <name val="ＭＳ Ｐゴシック"/>
      <family val="3"/>
    </font>
    <font>
      <b/>
      <sz val="20"/>
      <name val="ＭＳ Ｐゴシック"/>
      <family val="3"/>
    </font>
    <font>
      <b/>
      <sz val="12"/>
      <name val="ＭＳ Ｐゴシック"/>
      <family val="3"/>
    </font>
    <font>
      <sz val="12"/>
      <name val="ＭＳ Ｐゴシック"/>
      <family val="3"/>
    </font>
    <font>
      <u val="single"/>
      <sz val="8.8"/>
      <color indexed="12"/>
      <name val="ＭＳ Ｐゴシック"/>
      <family val="3"/>
    </font>
    <font>
      <u val="single"/>
      <sz val="8.8"/>
      <color indexed="36"/>
      <name val="ＭＳ Ｐゴシック"/>
      <family val="3"/>
    </font>
    <font>
      <sz val="12"/>
      <color indexed="12"/>
      <name val="ＭＳ Ｐゴシック"/>
      <family val="3"/>
    </font>
    <font>
      <sz val="12"/>
      <color indexed="10"/>
      <name val="ＭＳ Ｐゴシック"/>
      <family val="3"/>
    </font>
    <font>
      <b/>
      <sz val="14"/>
      <name val="ＭＳ Ｐゴシック"/>
      <family val="3"/>
    </font>
    <font>
      <b/>
      <sz val="18"/>
      <color indexed="10"/>
      <name val="ＭＳ Ｐゴシック"/>
      <family val="3"/>
    </font>
    <font>
      <sz val="16"/>
      <name val="ＭＳ Ｐゴシック"/>
      <family val="3"/>
    </font>
    <font>
      <b/>
      <sz val="16"/>
      <name val="ＭＳ Ｐゴシック"/>
      <family val="3"/>
    </font>
    <font>
      <b/>
      <sz val="14"/>
      <color indexed="10"/>
      <name val="ＭＳ Ｐゴシック"/>
      <family val="3"/>
    </font>
    <font>
      <b/>
      <sz val="16"/>
      <color indexed="10"/>
      <name val="ＭＳ Ｐゴシック"/>
      <family val="3"/>
    </font>
    <font>
      <sz val="20"/>
      <name val="ＭＳ Ｐゴシック"/>
      <family val="3"/>
    </font>
    <font>
      <sz val="18"/>
      <name val="ＭＳ Ｐゴシック"/>
      <family val="3"/>
    </font>
    <font>
      <b/>
      <sz val="24"/>
      <name val="ＭＳ Ｐゴシック"/>
      <family val="3"/>
    </font>
    <font>
      <b/>
      <sz val="28"/>
      <name val="ＭＳ Ｐゴシック"/>
      <family val="3"/>
    </font>
    <font>
      <b/>
      <sz val="26"/>
      <name val="ＭＳ Ｐゴシック"/>
      <family val="3"/>
    </font>
    <font>
      <b/>
      <sz val="26"/>
      <color indexed="10"/>
      <name val="ＭＳ Ｐゴシック"/>
      <family val="3"/>
    </font>
    <font>
      <sz val="22"/>
      <name val="ＭＳ Ｐゴシック"/>
      <family val="3"/>
    </font>
    <font>
      <b/>
      <sz val="20"/>
      <color indexed="10"/>
      <name val="ＭＳ Ｐゴシック"/>
      <family val="3"/>
    </font>
    <font>
      <b/>
      <sz val="22"/>
      <name val="ＭＳ Ｐゴシック"/>
      <family val="3"/>
    </font>
    <font>
      <sz val="24"/>
      <name val="ＭＳ Ｐゴシック"/>
      <family val="3"/>
    </font>
    <font>
      <b/>
      <sz val="18"/>
      <name val="ＭＳ Ｐゴシック"/>
      <family val="3"/>
    </font>
    <font>
      <sz val="26"/>
      <name val="ＭＳ Ｐゴシック"/>
      <family val="3"/>
    </font>
    <font>
      <sz val="20"/>
      <color indexed="10"/>
      <name val="ＭＳ Ｐゴシック"/>
      <family val="3"/>
    </font>
    <font>
      <b/>
      <u val="single"/>
      <sz val="20"/>
      <name val="ＭＳ Ｐゴシック"/>
      <family val="3"/>
    </font>
    <font>
      <b/>
      <sz val="28"/>
      <color indexed="17"/>
      <name val="ＭＳ Ｐゴシック"/>
      <family val="3"/>
    </font>
    <font>
      <sz val="28"/>
      <name val="ＭＳ Ｐゴシック"/>
      <family val="3"/>
    </font>
    <font>
      <b/>
      <sz val="36"/>
      <name val="ＭＳ Ｐゴシック"/>
      <family val="3"/>
    </font>
    <font>
      <b/>
      <sz val="48"/>
      <color indexed="10"/>
      <name val="ＭＳ Ｐゴシック"/>
      <family val="3"/>
    </font>
    <font>
      <b/>
      <u val="single"/>
      <sz val="28"/>
      <name val="ＭＳ Ｐゴシック"/>
      <family val="3"/>
    </font>
    <font>
      <b/>
      <u val="double"/>
      <sz val="22"/>
      <name val="ＭＳ Ｐゴシック"/>
      <family val="3"/>
    </font>
    <font>
      <b/>
      <u val="single"/>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10"/>
      <name val="ＭＳ Ｐゴシック"/>
      <family val="3"/>
    </font>
    <font>
      <b/>
      <sz val="28"/>
      <color indexed="8"/>
      <name val="ＭＳ Ｐゴシック"/>
      <family val="3"/>
    </font>
    <font>
      <b/>
      <sz val="26"/>
      <color indexed="8"/>
      <name val="ＭＳ Ｐゴシック"/>
      <family val="3"/>
    </font>
    <font>
      <b/>
      <sz val="22"/>
      <color indexed="8"/>
      <name val="ＭＳ Ｐゴシック"/>
      <family val="3"/>
    </font>
    <font>
      <b/>
      <sz val="22"/>
      <color indexed="10"/>
      <name val="ＭＳ Ｐゴシック"/>
      <family val="3"/>
    </font>
    <font>
      <sz val="26"/>
      <color indexed="8"/>
      <name val="ＭＳ Ｐゴシック"/>
      <family val="3"/>
    </font>
    <font>
      <sz val="2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medium"/>
      <top>
        <color indexed="63"/>
      </top>
      <bottom style="medium"/>
    </border>
    <border>
      <left>
        <color indexed="63"/>
      </left>
      <right style="thin"/>
      <top>
        <color indexed="63"/>
      </top>
      <bottom>
        <color indexed="63"/>
      </bottom>
    </border>
    <border diagonalDown="1">
      <left style="thin"/>
      <right style="thin"/>
      <top style="thin"/>
      <bottom style="thin"/>
      <diagonal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style="thin"/>
      <bottom>
        <color indexed="63"/>
      </bottom>
    </border>
    <border>
      <left style="medium"/>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pplyNumberFormat="0" applyFill="0" applyBorder="0" applyAlignment="0" applyProtection="0"/>
    <xf numFmtId="0" fontId="77" fillId="32" borderId="0" applyNumberFormat="0" applyBorder="0" applyAlignment="0" applyProtection="0"/>
  </cellStyleXfs>
  <cellXfs count="251">
    <xf numFmtId="0" fontId="0" fillId="0" borderId="0" xfId="0" applyAlignment="1">
      <alignment vertical="center"/>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16" fillId="0" borderId="0" xfId="0" applyFont="1" applyFill="1" applyAlignment="1">
      <alignment horizontal="center" vertical="center" wrapText="1"/>
    </xf>
    <xf numFmtId="0" fontId="12" fillId="0" borderId="0" xfId="0" applyFont="1" applyFill="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center" vertical="center"/>
    </xf>
    <xf numFmtId="38" fontId="5" fillId="0" borderId="0" xfId="49" applyFont="1" applyFill="1" applyAlignment="1">
      <alignment horizontal="center" vertical="center" wrapText="1"/>
    </xf>
    <xf numFmtId="38" fontId="5" fillId="0" borderId="0" xfId="49" applyFont="1" applyFill="1" applyAlignment="1">
      <alignment horizontal="center" vertical="center"/>
    </xf>
    <xf numFmtId="0" fontId="14" fillId="0" borderId="0" xfId="0" applyFont="1" applyFill="1" applyAlignment="1">
      <alignment horizontal="center" vertical="center" wrapText="1"/>
    </xf>
    <xf numFmtId="38" fontId="13" fillId="0" borderId="0" xfId="49" applyFont="1" applyFill="1" applyBorder="1" applyAlignment="1">
      <alignment horizontal="center" vertical="center" wrapText="1"/>
    </xf>
    <xf numFmtId="38" fontId="13" fillId="0" borderId="0" xfId="49" applyFont="1" applyFill="1" applyBorder="1" applyAlignment="1">
      <alignment horizontal="center" vertical="center"/>
    </xf>
    <xf numFmtId="0" fontId="13" fillId="0" borderId="0"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0" xfId="0" applyFont="1" applyFill="1" applyAlignment="1">
      <alignment horizontal="center" vertical="center" wrapText="1"/>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2" fillId="0" borderId="10" xfId="0" applyFont="1" applyFill="1" applyBorder="1" applyAlignment="1">
      <alignment horizontal="center" vertical="center"/>
    </xf>
    <xf numFmtId="0" fontId="13" fillId="33" borderId="16" xfId="0" applyFont="1" applyFill="1" applyBorder="1" applyAlignment="1">
      <alignment horizontal="center" vertical="center"/>
    </xf>
    <xf numFmtId="0" fontId="12" fillId="0" borderId="12"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center" vertical="center"/>
    </xf>
    <xf numFmtId="0" fontId="23" fillId="0" borderId="0" xfId="0" applyFont="1" applyFill="1" applyAlignment="1">
      <alignment horizontal="center" vertical="center" wrapText="1"/>
    </xf>
    <xf numFmtId="0" fontId="16" fillId="0" borderId="0" xfId="0" applyFont="1" applyFill="1" applyBorder="1" applyAlignment="1">
      <alignment horizontal="center" vertical="center"/>
    </xf>
    <xf numFmtId="38" fontId="16" fillId="0" borderId="0" xfId="0" applyNumberFormat="1" applyFont="1" applyFill="1" applyBorder="1" applyAlignment="1" applyProtection="1">
      <alignment horizontal="center" vertical="center"/>
      <protection locked="0"/>
    </xf>
    <xf numFmtId="0" fontId="18" fillId="0" borderId="0" xfId="0" applyFont="1" applyFill="1" applyAlignment="1">
      <alignment horizontal="left" vertical="center"/>
    </xf>
    <xf numFmtId="38" fontId="3" fillId="0" borderId="0" xfId="49"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38" fontId="15" fillId="0" borderId="0"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38" fontId="16" fillId="0" borderId="0" xfId="49" applyFont="1" applyFill="1" applyAlignment="1">
      <alignment horizontal="center" vertical="center"/>
    </xf>
    <xf numFmtId="38" fontId="12" fillId="0" borderId="0" xfId="49" applyFont="1" applyFill="1" applyBorder="1" applyAlignment="1">
      <alignment horizontal="right" vertical="center"/>
    </xf>
    <xf numFmtId="38"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25" fillId="0" borderId="0" xfId="0" applyFont="1" applyFill="1" applyAlignment="1">
      <alignment horizontal="center" vertical="center"/>
    </xf>
    <xf numFmtId="38" fontId="2" fillId="0" borderId="0" xfId="49" applyFont="1" applyFill="1" applyBorder="1" applyAlignment="1">
      <alignment horizontal="right" vertical="center"/>
    </xf>
    <xf numFmtId="0" fontId="16" fillId="0" borderId="12" xfId="0" applyFont="1" applyFill="1" applyBorder="1" applyAlignment="1">
      <alignment horizontal="center" vertical="center"/>
    </xf>
    <xf numFmtId="0" fontId="31" fillId="34" borderId="18" xfId="0" applyFont="1" applyFill="1" applyBorder="1" applyAlignment="1" applyProtection="1">
      <alignment horizontal="center" vertical="center" wrapText="1"/>
      <protection locked="0"/>
    </xf>
    <xf numFmtId="0" fontId="16"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1" fillId="34" borderId="19" xfId="0"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5" fillId="0" borderId="0" xfId="0" applyFont="1"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176" fontId="16" fillId="0" borderId="14" xfId="0" applyNumberFormat="1"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18" fillId="0" borderId="0" xfId="0" applyFont="1" applyFill="1" applyAlignment="1" applyProtection="1">
      <alignment horizontal="left" vertical="center"/>
      <protection/>
    </xf>
    <xf numFmtId="0" fontId="25" fillId="0" borderId="0" xfId="0" applyFont="1" applyFill="1" applyAlignment="1" applyProtection="1">
      <alignment horizontal="center" vertical="center"/>
      <protection/>
    </xf>
    <xf numFmtId="0" fontId="18" fillId="0" borderId="0" xfId="0" applyFont="1" applyFill="1" applyAlignment="1" applyProtection="1">
      <alignment vertical="center"/>
      <protection/>
    </xf>
    <xf numFmtId="0" fontId="24" fillId="0" borderId="0" xfId="0" applyFont="1" applyFill="1" applyAlignment="1" applyProtection="1">
      <alignment horizontal="left" vertical="center"/>
      <protection/>
    </xf>
    <xf numFmtId="38" fontId="33" fillId="0" borderId="0" xfId="0" applyNumberFormat="1" applyFont="1" applyFill="1" applyBorder="1" applyAlignment="1" applyProtection="1">
      <alignment horizontal="left" vertical="center"/>
      <protection locked="0"/>
    </xf>
    <xf numFmtId="0" fontId="2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shrinkToFit="1"/>
      <protection/>
    </xf>
    <xf numFmtId="0" fontId="25" fillId="0" borderId="24" xfId="0" applyFont="1" applyFill="1" applyBorder="1" applyAlignment="1" applyProtection="1">
      <alignment horizontal="center" vertical="center" shrinkToFit="1"/>
      <protection/>
    </xf>
    <xf numFmtId="3" fontId="16" fillId="0" borderId="14" xfId="0" applyNumberFormat="1" applyFont="1" applyFill="1" applyBorder="1" applyAlignment="1" applyProtection="1">
      <alignment horizontal="right" vertical="center" shrinkToFit="1"/>
      <protection/>
    </xf>
    <xf numFmtId="38" fontId="16" fillId="0" borderId="17" xfId="49" applyFont="1" applyFill="1" applyBorder="1" applyAlignment="1" applyProtection="1">
      <alignment horizontal="right" vertical="center" shrinkToFit="1"/>
      <protection/>
    </xf>
    <xf numFmtId="0" fontId="31" fillId="0" borderId="23" xfId="0" applyFont="1" applyFill="1" applyBorder="1" applyAlignment="1" applyProtection="1">
      <alignment horizontal="center" vertical="center" shrinkToFit="1"/>
      <protection/>
    </xf>
    <xf numFmtId="0" fontId="31" fillId="0" borderId="14" xfId="0"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protection/>
    </xf>
    <xf numFmtId="0" fontId="31" fillId="0" borderId="22" xfId="0" applyFont="1" applyFill="1" applyBorder="1" applyAlignment="1" applyProtection="1">
      <alignment horizontal="center" vertical="center"/>
      <protection/>
    </xf>
    <xf numFmtId="0" fontId="31" fillId="0" borderId="24"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18"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protection locked="0"/>
    </xf>
    <xf numFmtId="0" fontId="19" fillId="0" borderId="0" xfId="0" applyFont="1" applyFill="1" applyAlignment="1" applyProtection="1">
      <alignment horizontal="left" vertical="center"/>
      <protection/>
    </xf>
    <xf numFmtId="0" fontId="31" fillId="0" borderId="0" xfId="0" applyFont="1" applyFill="1" applyAlignment="1" applyProtection="1">
      <alignment horizontal="center" vertical="center"/>
      <protection/>
    </xf>
    <xf numFmtId="0" fontId="31" fillId="0" borderId="0" xfId="0" applyFont="1" applyFill="1" applyAlignment="1">
      <alignment horizontal="center" vertical="center"/>
    </xf>
    <xf numFmtId="0" fontId="2" fillId="0" borderId="12" xfId="0" applyFont="1" applyFill="1" applyBorder="1" applyAlignment="1">
      <alignment horizontal="center" vertical="center"/>
    </xf>
    <xf numFmtId="38" fontId="16" fillId="0" borderId="17" xfId="0" applyNumberFormat="1" applyFont="1" applyFill="1" applyBorder="1" applyAlignment="1" applyProtection="1">
      <alignment horizontal="center" vertical="center"/>
      <protection/>
    </xf>
    <xf numFmtId="38" fontId="25" fillId="0" borderId="17" xfId="0" applyNumberFormat="1" applyFont="1" applyFill="1" applyBorder="1" applyAlignment="1" applyProtection="1">
      <alignment horizontal="right" vertical="center"/>
      <protection/>
    </xf>
    <xf numFmtId="0" fontId="19" fillId="0" borderId="0" xfId="0" applyFont="1" applyFill="1" applyAlignment="1">
      <alignment horizontal="left" vertical="center"/>
    </xf>
    <xf numFmtId="0" fontId="16" fillId="0" borderId="25" xfId="0" applyFont="1" applyFill="1" applyBorder="1" applyAlignment="1" applyProtection="1">
      <alignment horizontal="center" vertical="center" shrinkToFit="1"/>
      <protection/>
    </xf>
    <xf numFmtId="0" fontId="16" fillId="0" borderId="26" xfId="0" applyFont="1" applyFill="1" applyBorder="1" applyAlignment="1" applyProtection="1">
      <alignment horizontal="center" vertical="center" shrinkToFit="1"/>
      <protection/>
    </xf>
    <xf numFmtId="0" fontId="19" fillId="0" borderId="0" xfId="0" applyFont="1" applyFill="1" applyAlignment="1" applyProtection="1">
      <alignment horizontal="center" vertical="center"/>
      <protection/>
    </xf>
    <xf numFmtId="0" fontId="16" fillId="0" borderId="0" xfId="0" applyFont="1" applyFill="1" applyBorder="1" applyAlignment="1">
      <alignment horizontal="left" vertical="center" wrapText="1"/>
    </xf>
    <xf numFmtId="0" fontId="17" fillId="0" borderId="25" xfId="0" applyFont="1" applyFill="1" applyBorder="1" applyAlignment="1">
      <alignment horizontal="center" vertical="center"/>
    </xf>
    <xf numFmtId="38" fontId="22" fillId="0" borderId="22" xfId="0" applyNumberFormat="1" applyFont="1" applyFill="1" applyBorder="1" applyAlignment="1" applyProtection="1">
      <alignment horizontal="center" vertical="center"/>
      <protection locked="0"/>
    </xf>
    <xf numFmtId="38" fontId="22" fillId="0" borderId="27" xfId="0" applyNumberFormat="1" applyFont="1" applyFill="1" applyBorder="1" applyAlignment="1" applyProtection="1">
      <alignment horizontal="center" vertical="center"/>
      <protection locked="0"/>
    </xf>
    <xf numFmtId="38" fontId="15" fillId="33" borderId="28" xfId="0" applyNumberFormat="1" applyFont="1" applyFill="1" applyBorder="1" applyAlignment="1" applyProtection="1">
      <alignment horizontal="right" vertical="center"/>
      <protection/>
    </xf>
    <xf numFmtId="0" fontId="15" fillId="33" borderId="13" xfId="0" applyFont="1" applyFill="1" applyBorder="1" applyAlignment="1" applyProtection="1">
      <alignment horizontal="right" vertical="center"/>
      <protection/>
    </xf>
    <xf numFmtId="38" fontId="12" fillId="0" borderId="13" xfId="49" applyFont="1" applyFill="1" applyBorder="1" applyAlignment="1">
      <alignment horizontal="right" vertical="center"/>
    </xf>
    <xf numFmtId="38" fontId="12" fillId="0" borderId="23" xfId="0" applyNumberFormat="1" applyFont="1" applyFill="1" applyBorder="1" applyAlignment="1">
      <alignment horizontal="right" vertical="center"/>
    </xf>
    <xf numFmtId="0" fontId="12" fillId="0" borderId="13" xfId="0" applyFont="1" applyFill="1" applyBorder="1" applyAlignment="1">
      <alignment horizontal="right" vertical="center"/>
    </xf>
    <xf numFmtId="0" fontId="17" fillId="0" borderId="22" xfId="0" applyFont="1" applyFill="1" applyBorder="1" applyAlignment="1">
      <alignment vertical="center"/>
    </xf>
    <xf numFmtId="0" fontId="17" fillId="0" borderId="14" xfId="0" applyFont="1" applyFill="1" applyBorder="1" applyAlignment="1">
      <alignment vertical="center"/>
    </xf>
    <xf numFmtId="0" fontId="17" fillId="0" borderId="10" xfId="0" applyFont="1" applyFill="1" applyBorder="1" applyAlignment="1">
      <alignment vertical="center"/>
    </xf>
    <xf numFmtId="38" fontId="22" fillId="0" borderId="23" xfId="0" applyNumberFormat="1" applyFont="1" applyFill="1" applyBorder="1" applyAlignment="1" applyProtection="1">
      <alignment horizontal="center" vertical="center"/>
      <protection locked="0"/>
    </xf>
    <xf numFmtId="38" fontId="22" fillId="0" borderId="16"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wrapText="1"/>
    </xf>
    <xf numFmtId="0" fontId="16" fillId="0" borderId="25" xfId="0" applyFont="1" applyFill="1" applyBorder="1" applyAlignment="1">
      <alignment horizontal="center" vertical="center"/>
    </xf>
    <xf numFmtId="0" fontId="16" fillId="0" borderId="22" xfId="0" applyFont="1" applyFill="1" applyBorder="1" applyAlignment="1">
      <alignment horizontal="center" vertical="center"/>
    </xf>
    <xf numFmtId="0" fontId="26" fillId="33" borderId="29" xfId="0" applyFont="1" applyFill="1" applyBorder="1" applyAlignment="1">
      <alignment horizontal="distributed" vertical="center"/>
    </xf>
    <xf numFmtId="0" fontId="26" fillId="33" borderId="30" xfId="0" applyFont="1" applyFill="1" applyBorder="1" applyAlignment="1">
      <alignment horizontal="distributed" vertical="center"/>
    </xf>
    <xf numFmtId="0" fontId="31" fillId="0" borderId="31" xfId="0" applyFont="1" applyFill="1" applyBorder="1" applyAlignment="1" applyProtection="1">
      <alignment horizontal="left" vertical="center" wrapText="1"/>
      <protection/>
    </xf>
    <xf numFmtId="0" fontId="31" fillId="0" borderId="32" xfId="0" applyFont="1" applyFill="1" applyBorder="1" applyAlignment="1" applyProtection="1">
      <alignment horizontal="left" vertical="center" wrapText="1"/>
      <protection/>
    </xf>
    <xf numFmtId="0" fontId="31" fillId="0" borderId="33" xfId="0" applyFont="1" applyFill="1" applyBorder="1" applyAlignment="1" applyProtection="1">
      <alignment horizontal="left" vertical="center" wrapText="1"/>
      <protection/>
    </xf>
    <xf numFmtId="176" fontId="16" fillId="0" borderId="14" xfId="0" applyNumberFormat="1" applyFont="1" applyFill="1" applyBorder="1" applyAlignment="1" applyProtection="1">
      <alignment horizontal="center" vertical="center"/>
      <protection/>
    </xf>
    <xf numFmtId="38" fontId="16" fillId="0" borderId="14" xfId="0" applyNumberFormat="1"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38" fontId="25" fillId="0" borderId="17" xfId="0" applyNumberFormat="1" applyFont="1" applyFill="1" applyBorder="1" applyAlignment="1" applyProtection="1">
      <alignment horizontal="center" vertical="center"/>
      <protection/>
    </xf>
    <xf numFmtId="38" fontId="25" fillId="0" borderId="11" xfId="0" applyNumberFormat="1" applyFont="1" applyFill="1" applyBorder="1" applyAlignment="1" applyProtection="1">
      <alignment horizontal="center" vertical="center"/>
      <protection/>
    </xf>
    <xf numFmtId="0" fontId="19" fillId="0" borderId="0" xfId="0" applyFont="1" applyFill="1" applyAlignment="1" applyProtection="1">
      <alignment horizontal="center" vertical="center"/>
      <protection/>
    </xf>
    <xf numFmtId="0" fontId="19" fillId="0" borderId="0" xfId="0" applyFont="1" applyFill="1" applyAlignment="1" applyProtection="1">
      <alignment horizontal="left" vertical="center"/>
      <protection/>
    </xf>
    <xf numFmtId="38" fontId="31" fillId="0" borderId="13" xfId="0" applyNumberFormat="1" applyFont="1" applyFill="1" applyBorder="1" applyAlignment="1" applyProtection="1">
      <alignment horizontal="right" vertical="center"/>
      <protection/>
    </xf>
    <xf numFmtId="0" fontId="18" fillId="0" borderId="22" xfId="0" applyFont="1" applyFill="1" applyBorder="1" applyAlignment="1" applyProtection="1">
      <alignment horizontal="distributed" vertical="center"/>
      <protection/>
    </xf>
    <xf numFmtId="0" fontId="18" fillId="0" borderId="14" xfId="0" applyFont="1" applyFill="1" applyBorder="1" applyAlignment="1" applyProtection="1">
      <alignment horizontal="distributed" vertical="center"/>
      <protection/>
    </xf>
    <xf numFmtId="0" fontId="18" fillId="0" borderId="10" xfId="0" applyFont="1" applyFill="1" applyBorder="1" applyAlignment="1" applyProtection="1">
      <alignment horizontal="distributed" vertical="center"/>
      <protection/>
    </xf>
    <xf numFmtId="0" fontId="18" fillId="0" borderId="34"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25" fillId="0" borderId="35" xfId="0" applyFont="1" applyFill="1" applyBorder="1" applyAlignment="1" applyProtection="1">
      <alignment horizontal="distributed" vertical="center" shrinkToFit="1"/>
      <protection/>
    </xf>
    <xf numFmtId="0" fontId="25" fillId="0" borderId="26" xfId="0" applyFont="1" applyFill="1" applyBorder="1" applyAlignment="1" applyProtection="1">
      <alignment horizontal="distributed" vertical="center" shrinkToFit="1"/>
      <protection/>
    </xf>
    <xf numFmtId="38" fontId="13" fillId="35" borderId="31" xfId="49" applyFont="1" applyFill="1" applyBorder="1" applyAlignment="1">
      <alignment horizontal="center" vertical="center"/>
    </xf>
    <xf numFmtId="38" fontId="13" fillId="35" borderId="32" xfId="49" applyFont="1" applyFill="1" applyBorder="1" applyAlignment="1">
      <alignment horizontal="center" vertical="center"/>
    </xf>
    <xf numFmtId="38" fontId="13" fillId="35" borderId="33" xfId="49" applyFont="1" applyFill="1" applyBorder="1" applyAlignment="1">
      <alignment horizontal="center" vertical="center"/>
    </xf>
    <xf numFmtId="0" fontId="18" fillId="0" borderId="22"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3" fontId="16" fillId="0" borderId="22" xfId="0" applyNumberFormat="1" applyFont="1" applyFill="1" applyBorder="1" applyAlignment="1" applyProtection="1">
      <alignment horizontal="center" vertical="center" shrinkToFit="1"/>
      <protection/>
    </xf>
    <xf numFmtId="3" fontId="16" fillId="0" borderId="14" xfId="0" applyNumberFormat="1" applyFont="1" applyFill="1" applyBorder="1" applyAlignment="1" applyProtection="1">
      <alignment horizontal="center" vertical="center" shrinkToFit="1"/>
      <protection/>
    </xf>
    <xf numFmtId="38" fontId="3" fillId="33" borderId="36" xfId="0" applyNumberFormat="1" applyFont="1" applyFill="1" applyBorder="1" applyAlignment="1" applyProtection="1">
      <alignment horizontal="right" vertical="center"/>
      <protection locked="0"/>
    </xf>
    <xf numFmtId="0" fontId="3" fillId="33" borderId="14" xfId="0" applyFont="1" applyFill="1" applyBorder="1" applyAlignment="1" applyProtection="1">
      <alignment horizontal="right" vertical="center"/>
      <protection locked="0"/>
    </xf>
    <xf numFmtId="0" fontId="16" fillId="0" borderId="24"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38" fontId="3" fillId="33" borderId="28" xfId="0" applyNumberFormat="1" applyFont="1" applyFill="1" applyBorder="1" applyAlignment="1" applyProtection="1">
      <alignment horizontal="right" vertical="center"/>
      <protection locked="0"/>
    </xf>
    <xf numFmtId="0" fontId="3" fillId="33" borderId="13" xfId="0" applyFont="1" applyFill="1" applyBorder="1" applyAlignment="1" applyProtection="1">
      <alignment horizontal="right" vertical="center"/>
      <protection locked="0"/>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38" fontId="25" fillId="0" borderId="22" xfId="49" applyFont="1" applyFill="1" applyBorder="1" applyAlignment="1" applyProtection="1">
      <alignment horizontal="center" vertical="center" shrinkToFit="1"/>
      <protection/>
    </xf>
    <xf numFmtId="38" fontId="25" fillId="0" borderId="14" xfId="49" applyFont="1" applyFill="1" applyBorder="1" applyAlignment="1" applyProtection="1">
      <alignment horizontal="center" vertical="center" shrinkToFit="1"/>
      <protection/>
    </xf>
    <xf numFmtId="0" fontId="18" fillId="0" borderId="0" xfId="0" applyFont="1" applyFill="1" applyBorder="1" applyAlignment="1">
      <alignment horizontal="left" vertical="center" wrapText="1"/>
    </xf>
    <xf numFmtId="0" fontId="27" fillId="0" borderId="29"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43" xfId="0" applyFont="1" applyFill="1" applyBorder="1" applyAlignment="1">
      <alignment horizontal="center" vertical="center" wrapText="1"/>
    </xf>
    <xf numFmtId="38" fontId="16" fillId="0" borderId="22" xfId="49" applyFont="1" applyFill="1" applyBorder="1" applyAlignment="1">
      <alignment horizontal="right" vertical="center"/>
    </xf>
    <xf numFmtId="38" fontId="16" fillId="0" borderId="14" xfId="49" applyFont="1" applyFill="1" applyBorder="1" applyAlignment="1">
      <alignment horizontal="right" vertical="center"/>
    </xf>
    <xf numFmtId="38" fontId="13" fillId="33" borderId="32" xfId="49" applyFont="1" applyFill="1" applyBorder="1" applyAlignment="1" applyProtection="1">
      <alignment horizontal="center" vertical="center" wrapText="1"/>
      <protection locked="0"/>
    </xf>
    <xf numFmtId="38" fontId="13" fillId="33" borderId="33" xfId="49" applyFont="1" applyFill="1" applyBorder="1" applyAlignment="1" applyProtection="1">
      <alignment horizontal="center" vertical="center" wrapText="1"/>
      <protection locked="0"/>
    </xf>
    <xf numFmtId="0" fontId="31" fillId="34" borderId="44" xfId="0" applyFont="1" applyFill="1" applyBorder="1" applyAlignment="1" applyProtection="1">
      <alignment horizontal="center" vertical="center" wrapText="1"/>
      <protection locked="0"/>
    </xf>
    <xf numFmtId="0" fontId="31" fillId="34" borderId="18" xfId="0" applyFont="1" applyFill="1" applyBorder="1" applyAlignment="1" applyProtection="1">
      <alignment horizontal="center" vertical="center" wrapText="1"/>
      <protection locked="0"/>
    </xf>
    <xf numFmtId="0" fontId="31" fillId="34" borderId="45" xfId="0" applyFont="1" applyFill="1" applyBorder="1" applyAlignment="1" applyProtection="1">
      <alignment horizontal="center" vertical="center" wrapText="1"/>
      <protection locked="0"/>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3" xfId="0" applyFont="1" applyFill="1" applyBorder="1" applyAlignment="1">
      <alignment horizontal="center" vertical="center" wrapText="1"/>
    </xf>
    <xf numFmtId="38" fontId="25" fillId="0" borderId="22" xfId="0" applyNumberFormat="1" applyFont="1" applyFill="1" applyBorder="1" applyAlignment="1" applyProtection="1">
      <alignment horizontal="distributed" vertical="center"/>
      <protection locked="0"/>
    </xf>
    <xf numFmtId="38" fontId="25" fillId="0" borderId="27" xfId="0" applyNumberFormat="1" applyFont="1" applyFill="1" applyBorder="1" applyAlignment="1" applyProtection="1">
      <alignment horizontal="distributed" vertical="center"/>
      <protection locked="0"/>
    </xf>
    <xf numFmtId="38" fontId="3" fillId="33" borderId="46" xfId="0" applyNumberFormat="1" applyFont="1" applyFill="1" applyBorder="1" applyAlignment="1" applyProtection="1">
      <alignment horizontal="right" vertical="center"/>
      <protection locked="0"/>
    </xf>
    <xf numFmtId="0" fontId="3" fillId="33" borderId="15" xfId="0" applyFont="1" applyFill="1" applyBorder="1" applyAlignment="1" applyProtection="1">
      <alignment horizontal="right" vertical="center"/>
      <protection locked="0"/>
    </xf>
    <xf numFmtId="0" fontId="9" fillId="0" borderId="0" xfId="0" applyFont="1" applyFill="1" applyBorder="1" applyAlignment="1">
      <alignment horizontal="center" vertical="center" textRotation="255"/>
    </xf>
    <xf numFmtId="38" fontId="25" fillId="0" borderId="22" xfId="0" applyNumberFormat="1" applyFont="1" applyFill="1" applyBorder="1" applyAlignment="1" applyProtection="1">
      <alignment horizontal="center" vertical="center"/>
      <protection locked="0"/>
    </xf>
    <xf numFmtId="38" fontId="25" fillId="0" borderId="27"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textRotation="255"/>
    </xf>
    <xf numFmtId="0" fontId="20" fillId="0" borderId="0" xfId="0" applyFont="1" applyFill="1" applyAlignment="1">
      <alignment horizontal="left" vertical="center" wrapText="1"/>
    </xf>
    <xf numFmtId="0" fontId="26" fillId="0" borderId="3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0" xfId="0" applyFont="1" applyFill="1" applyBorder="1" applyAlignment="1">
      <alignment horizontal="center" vertical="center" wrapText="1"/>
    </xf>
    <xf numFmtId="38" fontId="13" fillId="33" borderId="32" xfId="49" applyFont="1" applyFill="1" applyBorder="1" applyAlignment="1" applyProtection="1">
      <alignment horizontal="center" vertical="center"/>
      <protection locked="0"/>
    </xf>
    <xf numFmtId="38" fontId="13" fillId="33" borderId="33" xfId="49" applyFont="1" applyFill="1" applyBorder="1" applyAlignment="1" applyProtection="1">
      <alignment horizontal="center" vertical="center"/>
      <protection locked="0"/>
    </xf>
    <xf numFmtId="0" fontId="16" fillId="0" borderId="0" xfId="0" applyFont="1" applyFill="1" applyBorder="1" applyAlignment="1">
      <alignment vertical="center" wrapText="1"/>
    </xf>
    <xf numFmtId="0" fontId="30" fillId="0" borderId="0" xfId="0" applyFont="1" applyFill="1" applyBorder="1" applyAlignment="1">
      <alignment horizontal="left" vertical="center" wrapText="1"/>
    </xf>
    <xf numFmtId="0" fontId="27" fillId="0" borderId="47" xfId="0" applyFont="1" applyFill="1" applyBorder="1" applyAlignment="1">
      <alignment horizontal="distributed" vertical="center" wrapText="1"/>
    </xf>
    <xf numFmtId="0" fontId="27" fillId="0" borderId="30" xfId="0" applyFont="1" applyFill="1" applyBorder="1" applyAlignment="1">
      <alignment horizontal="distributed" vertical="center" wrapText="1"/>
    </xf>
    <xf numFmtId="0" fontId="27" fillId="0" borderId="48" xfId="0" applyFont="1" applyFill="1" applyBorder="1" applyAlignment="1">
      <alignment horizontal="distributed" vertical="center" wrapText="1"/>
    </xf>
    <xf numFmtId="0" fontId="28" fillId="35" borderId="49" xfId="0" applyFont="1" applyFill="1" applyBorder="1" applyAlignment="1">
      <alignment horizontal="center" vertical="center" wrapText="1"/>
    </xf>
    <xf numFmtId="0" fontId="28" fillId="35" borderId="50" xfId="0" applyFont="1" applyFill="1" applyBorder="1" applyAlignment="1">
      <alignment horizontal="center" vertical="center" wrapText="1"/>
    </xf>
    <xf numFmtId="0" fontId="28" fillId="35" borderId="51" xfId="0" applyFont="1" applyFill="1" applyBorder="1" applyAlignment="1">
      <alignment horizontal="center" vertical="center" wrapText="1"/>
    </xf>
    <xf numFmtId="0" fontId="28" fillId="35" borderId="46" xfId="0" applyFont="1" applyFill="1" applyBorder="1" applyAlignment="1">
      <alignment horizontal="center" vertical="center" wrapText="1"/>
    </xf>
    <xf numFmtId="0" fontId="28" fillId="35" borderId="15" xfId="0" applyFont="1" applyFill="1" applyBorder="1" applyAlignment="1">
      <alignment horizontal="center" vertical="center" wrapText="1"/>
    </xf>
    <xf numFmtId="0" fontId="28" fillId="35" borderId="19" xfId="0" applyFont="1" applyFill="1" applyBorder="1" applyAlignment="1">
      <alignment horizontal="center" vertical="center" wrapText="1"/>
    </xf>
    <xf numFmtId="38" fontId="16" fillId="0" borderId="22" xfId="0" applyNumberFormat="1" applyFont="1" applyFill="1" applyBorder="1" applyAlignment="1">
      <alignment horizontal="right" vertical="center"/>
    </xf>
    <xf numFmtId="0" fontId="16" fillId="0" borderId="14" xfId="0" applyFont="1" applyFill="1" applyBorder="1" applyAlignment="1">
      <alignment horizontal="right" vertical="center"/>
    </xf>
    <xf numFmtId="38" fontId="16" fillId="0" borderId="23" xfId="0" applyNumberFormat="1" applyFont="1" applyFill="1" applyBorder="1" applyAlignment="1">
      <alignment horizontal="right" vertical="center"/>
    </xf>
    <xf numFmtId="0" fontId="16" fillId="0" borderId="13" xfId="0" applyFont="1" applyFill="1" applyBorder="1" applyAlignment="1">
      <alignment horizontal="right" vertical="center"/>
    </xf>
    <xf numFmtId="38" fontId="16" fillId="0" borderId="23" xfId="49" applyFont="1" applyFill="1" applyBorder="1" applyAlignment="1">
      <alignment horizontal="right" vertical="center"/>
    </xf>
    <xf numFmtId="38" fontId="16" fillId="0" borderId="13" xfId="49" applyFont="1" applyFill="1" applyBorder="1" applyAlignment="1">
      <alignment horizontal="right" vertical="center"/>
    </xf>
    <xf numFmtId="0" fontId="32" fillId="0" borderId="17" xfId="0" applyFont="1" applyFill="1" applyBorder="1" applyAlignment="1" applyProtection="1">
      <alignment horizontal="distributed" vertical="distributed" indent="9"/>
      <protection/>
    </xf>
    <xf numFmtId="38" fontId="16" fillId="0" borderId="24" xfId="49" applyFont="1" applyFill="1" applyBorder="1" applyAlignment="1">
      <alignment horizontal="right" vertical="center"/>
    </xf>
    <xf numFmtId="38" fontId="16" fillId="0" borderId="17" xfId="49" applyFont="1" applyFill="1" applyBorder="1" applyAlignment="1">
      <alignment horizontal="right" vertical="center"/>
    </xf>
    <xf numFmtId="38" fontId="31" fillId="0" borderId="17" xfId="49" applyFont="1" applyFill="1" applyBorder="1" applyAlignment="1" applyProtection="1">
      <alignment horizontal="center" vertical="center"/>
      <protection/>
    </xf>
    <xf numFmtId="0" fontId="31" fillId="0" borderId="13" xfId="0" applyFont="1" applyFill="1" applyBorder="1" applyAlignment="1" applyProtection="1">
      <alignment horizontal="right" vertical="center"/>
      <protection/>
    </xf>
    <xf numFmtId="0" fontId="31" fillId="0" borderId="13" xfId="0" applyFont="1" applyFill="1" applyBorder="1" applyAlignment="1" applyProtection="1">
      <alignment horizontal="center" vertical="center" shrinkToFit="1"/>
      <protection/>
    </xf>
    <xf numFmtId="0" fontId="31" fillId="0" borderId="12" xfId="0" applyFont="1" applyFill="1" applyBorder="1" applyAlignment="1" applyProtection="1">
      <alignment horizontal="center" vertical="center" shrinkToFit="1"/>
      <protection/>
    </xf>
    <xf numFmtId="0" fontId="19" fillId="0" borderId="0" xfId="0" applyFont="1" applyFill="1" applyAlignment="1" applyProtection="1">
      <alignment horizontal="center" vertical="center" shrinkToFit="1"/>
      <protection/>
    </xf>
    <xf numFmtId="38" fontId="19" fillId="34" borderId="22" xfId="0" applyNumberFormat="1" applyFont="1" applyFill="1" applyBorder="1" applyAlignment="1" applyProtection="1">
      <alignment horizontal="center" vertical="center"/>
      <protection/>
    </xf>
    <xf numFmtId="38" fontId="19" fillId="34" borderId="14" xfId="0" applyNumberFormat="1" applyFont="1" applyFill="1" applyBorder="1" applyAlignment="1" applyProtection="1">
      <alignment horizontal="center" vertical="center"/>
      <protection/>
    </xf>
    <xf numFmtId="0" fontId="25" fillId="34" borderId="14" xfId="0"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xf>
    <xf numFmtId="38" fontId="31" fillId="0" borderId="14" xfId="49" applyFont="1" applyFill="1" applyBorder="1" applyAlignment="1" applyProtection="1">
      <alignment horizontal="center" vertical="center"/>
      <protection/>
    </xf>
    <xf numFmtId="38" fontId="17" fillId="0" borderId="22" xfId="49" applyFont="1" applyFill="1" applyBorder="1" applyAlignment="1">
      <alignment horizontal="right" vertical="center"/>
    </xf>
    <xf numFmtId="38" fontId="17" fillId="0" borderId="14" xfId="49" applyFont="1" applyFill="1" applyBorder="1" applyAlignment="1">
      <alignment horizontal="right" vertical="center"/>
    </xf>
    <xf numFmtId="0" fontId="24" fillId="0" borderId="22"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32" fillId="0" borderId="0" xfId="0" applyFont="1" applyFill="1" applyBorder="1" applyAlignment="1">
      <alignment horizontal="left" vertical="center" indent="15"/>
    </xf>
    <xf numFmtId="0" fontId="19" fillId="0" borderId="0" xfId="0" applyFont="1" applyFill="1" applyAlignment="1">
      <alignment horizontal="left" vertical="center" wrapText="1"/>
    </xf>
    <xf numFmtId="0" fontId="27" fillId="0" borderId="0" xfId="0" applyFont="1" applyFill="1" applyAlignment="1">
      <alignment horizontal="left"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2"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400050</xdr:rowOff>
    </xdr:from>
    <xdr:to>
      <xdr:col>20</xdr:col>
      <xdr:colOff>533400</xdr:colOff>
      <xdr:row>12</xdr:row>
      <xdr:rowOff>352425</xdr:rowOff>
    </xdr:to>
    <xdr:sp>
      <xdr:nvSpPr>
        <xdr:cNvPr id="1" name="AutoShape 41"/>
        <xdr:cNvSpPr>
          <a:spLocks/>
        </xdr:cNvSpPr>
      </xdr:nvSpPr>
      <xdr:spPr>
        <a:xfrm>
          <a:off x="247650" y="9458325"/>
          <a:ext cx="13058775" cy="790575"/>
        </a:xfrm>
        <a:prstGeom prst="roundRect">
          <a:avLst/>
        </a:prstGeom>
        <a:solidFill>
          <a:srgbClr val="FFFF99"/>
        </a:solidFill>
        <a:ln w="9525" cmpd="sng">
          <a:solidFill>
            <a:srgbClr val="000000"/>
          </a:solidFill>
          <a:headEnd type="none"/>
          <a:tailEnd type="none"/>
        </a:ln>
      </xdr:spPr>
      <xdr:txBody>
        <a:bodyPr vertOverflow="clip" wrap="square" lIns="54864" tIns="32004" rIns="0" bIns="32004" anchor="ctr"/>
        <a:p>
          <a:pPr algn="l">
            <a:defRPr/>
          </a:pPr>
          <a:r>
            <a:rPr lang="en-US" cap="none" sz="2800" b="1" i="0" u="none" baseline="0">
              <a:solidFill>
                <a:srgbClr val="FF0000"/>
              </a:solidFill>
              <a:latin typeface="ＭＳ Ｐゴシック"/>
              <a:ea typeface="ＭＳ Ｐゴシック"/>
              <a:cs typeface="ＭＳ Ｐゴシック"/>
            </a:rPr>
            <a:t>手順２</a:t>
          </a:r>
          <a:r>
            <a:rPr lang="en-US" cap="none" sz="2800" b="1" i="0" u="none" baseline="0">
              <a:solidFill>
                <a:srgbClr val="000000"/>
              </a:solidFill>
              <a:latin typeface="ＭＳ Ｐゴシック"/>
              <a:ea typeface="ＭＳ Ｐゴシック"/>
              <a:cs typeface="ＭＳ Ｐゴシック"/>
            </a:rPr>
            <a:t>　所得金額入力シートに合計所得金額欄の入力（加入者それぞれに入力）</a:t>
          </a:r>
        </a:p>
      </xdr:txBody>
    </xdr:sp>
    <xdr:clientData/>
  </xdr:twoCellAnchor>
  <xdr:twoCellAnchor>
    <xdr:from>
      <xdr:col>0</xdr:col>
      <xdr:colOff>228600</xdr:colOff>
      <xdr:row>82</xdr:row>
      <xdr:rowOff>0</xdr:rowOff>
    </xdr:from>
    <xdr:to>
      <xdr:col>22</xdr:col>
      <xdr:colOff>209550</xdr:colOff>
      <xdr:row>82</xdr:row>
      <xdr:rowOff>0</xdr:rowOff>
    </xdr:to>
    <xdr:sp>
      <xdr:nvSpPr>
        <xdr:cNvPr id="2" name="AutoShape 42"/>
        <xdr:cNvSpPr>
          <a:spLocks/>
        </xdr:cNvSpPr>
      </xdr:nvSpPr>
      <xdr:spPr>
        <a:xfrm>
          <a:off x="228600" y="52130325"/>
          <a:ext cx="14058900" cy="0"/>
        </a:xfrm>
        <a:prstGeom prst="roundRect">
          <a:avLst/>
        </a:prstGeom>
        <a:solidFill>
          <a:srgbClr val="FFFF99"/>
        </a:solidFill>
        <a:ln w="9525" cmpd="sng">
          <a:solidFill>
            <a:srgbClr val="000000"/>
          </a:solidFill>
          <a:headEnd type="none"/>
          <a:tailEnd type="none"/>
        </a:ln>
      </xdr:spPr>
      <xdr:txBody>
        <a:bodyPr vertOverflow="clip" wrap="square" lIns="54864" tIns="32004" rIns="0" bIns="0"/>
        <a:p>
          <a:pPr algn="l">
            <a:defRPr/>
          </a:pPr>
          <a:r>
            <a:rPr lang="en-US" cap="none" sz="2800" b="1" i="0" u="none" baseline="0">
              <a:solidFill>
                <a:srgbClr val="FF0000"/>
              </a:solidFill>
              <a:latin typeface="ＭＳ Ｐゴシック"/>
              <a:ea typeface="ＭＳ Ｐゴシック"/>
              <a:cs typeface="ＭＳ Ｐゴシック"/>
            </a:rPr>
            <a:t>手順３</a:t>
          </a:r>
          <a:r>
            <a:rPr lang="en-US" cap="none" sz="2800" b="1" i="0" u="none" baseline="0">
              <a:solidFill>
                <a:srgbClr val="000000"/>
              </a:solidFill>
              <a:latin typeface="ＭＳ Ｐゴシック"/>
              <a:ea typeface="ＭＳ Ｐゴシック"/>
              <a:cs typeface="ＭＳ Ｐゴシック"/>
            </a:rPr>
            <a:t>　　固定資産税額（都市計画税除く）の入力。</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600" b="1" i="0" u="none" baseline="0">
              <a:solidFill>
                <a:srgbClr val="000000"/>
              </a:solidFill>
              <a:latin typeface="ＭＳ Ｐゴシック"/>
              <a:ea typeface="ＭＳ Ｐゴシック"/>
              <a:cs typeface="ＭＳ Ｐゴシック"/>
            </a:rPr>
            <a:t>※</a:t>
          </a:r>
          <a:r>
            <a:rPr lang="en-US" cap="none" sz="2600" b="1" i="0" u="none" baseline="0">
              <a:solidFill>
                <a:srgbClr val="000000"/>
              </a:solidFill>
              <a:latin typeface="ＭＳ Ｐゴシック"/>
              <a:ea typeface="ＭＳ Ｐゴシック"/>
              <a:cs typeface="ＭＳ Ｐゴシック"/>
            </a:rPr>
            <a:t>加入される方で固定資産をお持ちの方については入力が必要です。</a:t>
          </a:r>
          <a:r>
            <a:rPr lang="en-US" cap="none" sz="2600" b="1" i="0" u="none" baseline="0">
              <a:solidFill>
                <a:srgbClr val="000000"/>
              </a:solidFill>
              <a:latin typeface="ＭＳ Ｐゴシック"/>
              <a:ea typeface="ＭＳ Ｐゴシック"/>
              <a:cs typeface="ＭＳ Ｐゴシック"/>
            </a:rPr>
            <a:t>
</a:t>
          </a:r>
          <a:r>
            <a:rPr lang="en-US" cap="none" sz="2600" b="1" i="0" u="none" baseline="0">
              <a:solidFill>
                <a:srgbClr val="000000"/>
              </a:solidFill>
              <a:latin typeface="ＭＳ Ｐゴシック"/>
              <a:ea typeface="ＭＳ Ｐゴシック"/>
              <a:cs typeface="ＭＳ Ｐゴシック"/>
            </a:rPr>
            <a:t>　　　　　　</a:t>
          </a:r>
          <a:r>
            <a:rPr lang="en-US" cap="none" sz="2600" b="1" i="0" u="none" baseline="0">
              <a:solidFill>
                <a:srgbClr val="000000"/>
              </a:solidFill>
              <a:latin typeface="ＭＳ Ｐゴシック"/>
              <a:ea typeface="ＭＳ Ｐゴシック"/>
              <a:cs typeface="ＭＳ Ｐゴシック"/>
            </a:rPr>
            <a:t>※</a:t>
          </a:r>
          <a:r>
            <a:rPr lang="en-US" cap="none" sz="2600" b="1" i="0" u="none" baseline="0">
              <a:solidFill>
                <a:srgbClr val="000000"/>
              </a:solidFill>
              <a:latin typeface="ＭＳ Ｐゴシック"/>
              <a:ea typeface="ＭＳ Ｐゴシック"/>
              <a:cs typeface="ＭＳ Ｐゴシック"/>
            </a:rPr>
            <a:t>共有持分がある場合には共有者ごとに分けて入力です。</a:t>
          </a:r>
        </a:p>
      </xdr:txBody>
    </xdr:sp>
    <xdr:clientData/>
  </xdr:twoCellAnchor>
  <xdr:twoCellAnchor>
    <xdr:from>
      <xdr:col>1</xdr:col>
      <xdr:colOff>47625</xdr:colOff>
      <xdr:row>82</xdr:row>
      <xdr:rowOff>0</xdr:rowOff>
    </xdr:from>
    <xdr:to>
      <xdr:col>14</xdr:col>
      <xdr:colOff>190500</xdr:colOff>
      <xdr:row>82</xdr:row>
      <xdr:rowOff>0</xdr:rowOff>
    </xdr:to>
    <xdr:sp>
      <xdr:nvSpPr>
        <xdr:cNvPr id="3" name="AutoShape 45"/>
        <xdr:cNvSpPr>
          <a:spLocks/>
        </xdr:cNvSpPr>
      </xdr:nvSpPr>
      <xdr:spPr>
        <a:xfrm>
          <a:off x="295275" y="52130325"/>
          <a:ext cx="8820150" cy="0"/>
        </a:xfrm>
        <a:prstGeom prst="roundRect">
          <a:avLst/>
        </a:prstGeom>
        <a:solidFill>
          <a:srgbClr val="FFCCFF"/>
        </a:solidFill>
        <a:ln w="9525" cmpd="sng">
          <a:solidFill>
            <a:srgbClr val="000000"/>
          </a:solidFill>
          <a:headEnd type="none"/>
          <a:tailEnd type="none"/>
        </a:ln>
      </xdr:spPr>
      <xdr:txBody>
        <a:bodyPr vertOverflow="clip" wrap="square" lIns="36576" tIns="22860" rIns="0" bIns="22860" anchor="ctr"/>
        <a:p>
          <a:pPr algn="l">
            <a:defRPr/>
          </a:pPr>
          <a:r>
            <a:rPr lang="en-US" cap="none" sz="2800" b="1" i="0" u="none" baseline="0">
              <a:solidFill>
                <a:srgbClr val="000000"/>
              </a:solidFill>
              <a:latin typeface="ＭＳ Ｐゴシック"/>
              <a:ea typeface="ＭＳ Ｐゴシック"/>
              <a:cs typeface="ＭＳ Ｐゴシック"/>
            </a:rPr>
            <a:t>手順３の入力例です</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加入者１（下野太郎さん　</a:t>
          </a:r>
          <a:r>
            <a:rPr lang="en-US" cap="none" sz="2200" b="1" i="0" u="none" baseline="0">
              <a:solidFill>
                <a:srgbClr val="FF0000"/>
              </a:solidFill>
              <a:latin typeface="ＭＳ Ｐゴシック"/>
              <a:ea typeface="ＭＳ Ｐゴシック"/>
              <a:cs typeface="ＭＳ Ｐゴシック"/>
            </a:rPr>
            <a:t>４５</a:t>
          </a:r>
          <a:r>
            <a:rPr lang="en-US" cap="none" sz="2200" b="1" i="0" u="none" baseline="0">
              <a:solidFill>
                <a:srgbClr val="000000"/>
              </a:solidFill>
              <a:latin typeface="ＭＳ Ｐゴシック"/>
              <a:ea typeface="ＭＳ Ｐゴシック"/>
              <a:cs typeface="ＭＳ Ｐゴシック"/>
            </a:rPr>
            <a:t>歳）　固定資産税額　</a:t>
          </a:r>
          <a:r>
            <a:rPr lang="en-US" cap="none" sz="2200" b="1" i="0" u="none" baseline="0">
              <a:solidFill>
                <a:srgbClr val="FF0000"/>
              </a:solidFill>
              <a:latin typeface="ＭＳ Ｐゴシック"/>
              <a:ea typeface="ＭＳ Ｐゴシック"/>
              <a:cs typeface="ＭＳ Ｐゴシック"/>
            </a:rPr>
            <a:t>１０</a:t>
          </a:r>
          <a:r>
            <a:rPr lang="en-US" cap="none" sz="2200" b="1" i="0" u="none" baseline="0">
              <a:solidFill>
                <a:srgbClr val="000000"/>
              </a:solidFill>
              <a:latin typeface="ＭＳ Ｐゴシック"/>
              <a:ea typeface="ＭＳ Ｐゴシック"/>
              <a:cs typeface="ＭＳ Ｐゴシック"/>
            </a:rPr>
            <a:t>万円　の場合</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加入者２（下野花子さん　</a:t>
          </a:r>
          <a:r>
            <a:rPr lang="en-US" cap="none" sz="2200" b="1" i="0" u="none" baseline="0">
              <a:solidFill>
                <a:srgbClr val="FF0000"/>
              </a:solidFill>
              <a:latin typeface="ＭＳ Ｐゴシック"/>
              <a:ea typeface="ＭＳ Ｐゴシック"/>
              <a:cs typeface="ＭＳ Ｐゴシック"/>
            </a:rPr>
            <a:t>３８</a:t>
          </a:r>
          <a:r>
            <a:rPr lang="en-US" cap="none" sz="2200" b="1" i="0" u="none" baseline="0">
              <a:solidFill>
                <a:srgbClr val="000000"/>
              </a:solidFill>
              <a:latin typeface="ＭＳ Ｐゴシック"/>
              <a:ea typeface="ＭＳ Ｐゴシック"/>
              <a:cs typeface="ＭＳ Ｐゴシック"/>
            </a:rPr>
            <a:t>歳）　固定資産税額　　　</a:t>
          </a:r>
          <a:r>
            <a:rPr lang="en-US" cap="none" sz="2200" b="1" i="0" u="none" baseline="0">
              <a:solidFill>
                <a:srgbClr val="FF0000"/>
              </a:solidFill>
              <a:latin typeface="ＭＳ Ｐゴシック"/>
              <a:ea typeface="ＭＳ Ｐゴシック"/>
              <a:cs typeface="ＭＳ Ｐゴシック"/>
            </a:rPr>
            <a:t>０</a:t>
          </a:r>
          <a:r>
            <a:rPr lang="en-US" cap="none" sz="2200" b="1" i="0" u="none" baseline="0">
              <a:solidFill>
                <a:srgbClr val="000000"/>
              </a:solidFill>
              <a:latin typeface="ＭＳ Ｐゴシック"/>
              <a:ea typeface="ＭＳ Ｐゴシック"/>
              <a:cs typeface="ＭＳ Ｐゴシック"/>
            </a:rPr>
            <a:t>円　</a:t>
          </a:r>
        </a:p>
      </xdr:txBody>
    </xdr:sp>
    <xdr:clientData/>
  </xdr:twoCellAnchor>
  <xdr:twoCellAnchor>
    <xdr:from>
      <xdr:col>1</xdr:col>
      <xdr:colOff>0</xdr:colOff>
      <xdr:row>3</xdr:row>
      <xdr:rowOff>47625</xdr:rowOff>
    </xdr:from>
    <xdr:to>
      <xdr:col>16</xdr:col>
      <xdr:colOff>914400</xdr:colOff>
      <xdr:row>4</xdr:row>
      <xdr:rowOff>219075</xdr:rowOff>
    </xdr:to>
    <xdr:sp>
      <xdr:nvSpPr>
        <xdr:cNvPr id="4" name="AutoShape 55"/>
        <xdr:cNvSpPr>
          <a:spLocks/>
        </xdr:cNvSpPr>
      </xdr:nvSpPr>
      <xdr:spPr>
        <a:xfrm>
          <a:off x="247650" y="3076575"/>
          <a:ext cx="10563225" cy="895350"/>
        </a:xfrm>
        <a:prstGeom prst="roundRect">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2800" b="1" i="0" u="none" baseline="0">
              <a:solidFill>
                <a:srgbClr val="FF0000"/>
              </a:solidFill>
              <a:latin typeface="ＭＳ Ｐゴシック"/>
              <a:ea typeface="ＭＳ Ｐゴシック"/>
              <a:cs typeface="ＭＳ Ｐゴシック"/>
            </a:rPr>
            <a:t>手順１</a:t>
          </a:r>
          <a:r>
            <a:rPr lang="en-US" cap="none" sz="2800" b="1" i="0" u="none" baseline="0">
              <a:solidFill>
                <a:srgbClr val="000000"/>
              </a:solidFill>
              <a:latin typeface="ＭＳ Ｐゴシック"/>
              <a:ea typeface="ＭＳ Ｐゴシック"/>
              <a:cs typeface="ＭＳ Ｐゴシック"/>
            </a:rPr>
            <a:t>　世帯の構成を入力してください（加入者のみです）</a:t>
          </a:r>
        </a:p>
      </xdr:txBody>
    </xdr:sp>
    <xdr:clientData/>
  </xdr:twoCellAnchor>
  <xdr:twoCellAnchor>
    <xdr:from>
      <xdr:col>1</xdr:col>
      <xdr:colOff>0</xdr:colOff>
      <xdr:row>82</xdr:row>
      <xdr:rowOff>476250</xdr:rowOff>
    </xdr:from>
    <xdr:to>
      <xdr:col>20</xdr:col>
      <xdr:colOff>333375</xdr:colOff>
      <xdr:row>84</xdr:row>
      <xdr:rowOff>438150</xdr:rowOff>
    </xdr:to>
    <xdr:sp>
      <xdr:nvSpPr>
        <xdr:cNvPr id="5" name="AutoShape 61"/>
        <xdr:cNvSpPr>
          <a:spLocks/>
        </xdr:cNvSpPr>
      </xdr:nvSpPr>
      <xdr:spPr>
        <a:xfrm>
          <a:off x="247650" y="52606575"/>
          <a:ext cx="12858750" cy="1181100"/>
        </a:xfrm>
        <a:prstGeom prst="round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2800" b="1" i="0" u="none" baseline="0">
              <a:solidFill>
                <a:srgbClr val="000000"/>
              </a:solidFill>
              <a:latin typeface="ＭＳ Ｐゴシック"/>
              <a:ea typeface="ＭＳ Ｐゴシック"/>
              <a:cs typeface="ＭＳ Ｐゴシック"/>
            </a:rPr>
            <a:t>国民健康保険税額の試算が完了しました。</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試算の結果は下の試算表に表示されています。（プリントアウト可能です）</a:t>
          </a:r>
          <a:r>
            <a:rPr lang="en-US" cap="none" sz="2800" b="1" i="0" u="none" baseline="0">
              <a:solidFill>
                <a:srgbClr val="000000"/>
              </a:solidFill>
              <a:latin typeface="ＭＳ Ｐゴシック"/>
              <a:ea typeface="ＭＳ Ｐゴシック"/>
              <a:cs typeface="ＭＳ Ｐゴシック"/>
            </a:rPr>
            <a:t>
</a:t>
          </a:r>
          <a:r>
            <a:rPr lang="en-US" cap="none" sz="26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82</xdr:row>
      <xdr:rowOff>0</xdr:rowOff>
    </xdr:from>
    <xdr:to>
      <xdr:col>21</xdr:col>
      <xdr:colOff>514350</xdr:colOff>
      <xdr:row>82</xdr:row>
      <xdr:rowOff>0</xdr:rowOff>
    </xdr:to>
    <xdr:sp>
      <xdr:nvSpPr>
        <xdr:cNvPr id="6" name="Rectangle 70"/>
        <xdr:cNvSpPr>
          <a:spLocks/>
        </xdr:cNvSpPr>
      </xdr:nvSpPr>
      <xdr:spPr>
        <a:xfrm>
          <a:off x="85725" y="52130325"/>
          <a:ext cx="13792200" cy="0"/>
        </a:xfrm>
        <a:prstGeom prst="rect">
          <a:avLst/>
        </a:prstGeom>
        <a:noFill/>
        <a:ln w="60325" cmpd="sng">
          <a:solidFill>
            <a:srgbClr val="FF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33</xdr:row>
      <xdr:rowOff>0</xdr:rowOff>
    </xdr:from>
    <xdr:to>
      <xdr:col>20</xdr:col>
      <xdr:colOff>66675</xdr:colOff>
      <xdr:row>34</xdr:row>
      <xdr:rowOff>1000125</xdr:rowOff>
    </xdr:to>
    <xdr:sp>
      <xdr:nvSpPr>
        <xdr:cNvPr id="7" name="AutoShape 71"/>
        <xdr:cNvSpPr>
          <a:spLocks/>
        </xdr:cNvSpPr>
      </xdr:nvSpPr>
      <xdr:spPr>
        <a:xfrm>
          <a:off x="457200" y="22278975"/>
          <a:ext cx="12382500" cy="1695450"/>
        </a:xfrm>
        <a:prstGeom prst="roundRect">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2800" b="1" i="0" u="none" baseline="0">
              <a:solidFill>
                <a:srgbClr val="000000"/>
              </a:solidFill>
              <a:latin typeface="ＭＳ Ｐゴシック"/>
              <a:ea typeface="ＭＳ Ｐゴシック"/>
              <a:cs typeface="ＭＳ Ｐゴシック"/>
            </a:rPr>
            <a:t>所得金額の入力（手順２）の入力例①</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加入者１（下野太郎さん　</a:t>
          </a:r>
          <a:r>
            <a:rPr lang="en-US" cap="none" sz="2200" b="1" i="0" u="none" baseline="0">
              <a:solidFill>
                <a:srgbClr val="FF0000"/>
              </a:solidFill>
              <a:latin typeface="ＭＳ Ｐゴシック"/>
              <a:ea typeface="ＭＳ Ｐゴシック"/>
              <a:cs typeface="ＭＳ Ｐゴシック"/>
            </a:rPr>
            <a:t>４５</a:t>
          </a:r>
          <a:r>
            <a:rPr lang="en-US" cap="none" sz="2200" b="1" i="0" u="none" baseline="0">
              <a:solidFill>
                <a:srgbClr val="000000"/>
              </a:solidFill>
              <a:latin typeface="ＭＳ Ｐゴシック"/>
              <a:ea typeface="ＭＳ Ｐゴシック"/>
              <a:cs typeface="ＭＳ Ｐゴシック"/>
            </a:rPr>
            <a:t>歳）　所得金額　</a:t>
          </a:r>
          <a:r>
            <a:rPr lang="en-US" cap="none" sz="2200" b="1" i="0" u="none" baseline="0">
              <a:solidFill>
                <a:srgbClr val="FF0000"/>
              </a:solidFill>
              <a:latin typeface="ＭＳ Ｐゴシック"/>
              <a:ea typeface="ＭＳ Ｐゴシック"/>
              <a:cs typeface="ＭＳ Ｐゴシック"/>
            </a:rPr>
            <a:t>１００</a:t>
          </a:r>
          <a:r>
            <a:rPr lang="en-US" cap="none" sz="2200" b="1" i="0" u="none" baseline="0">
              <a:solidFill>
                <a:srgbClr val="000000"/>
              </a:solidFill>
              <a:latin typeface="ＭＳ Ｐゴシック"/>
              <a:ea typeface="ＭＳ Ｐゴシック"/>
              <a:cs typeface="ＭＳ Ｐゴシック"/>
            </a:rPr>
            <a:t>万円　　の場合</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加入者２（下野花子さん　</a:t>
          </a:r>
          <a:r>
            <a:rPr lang="en-US" cap="none" sz="2200" b="1" i="0" u="none" baseline="0">
              <a:solidFill>
                <a:srgbClr val="FF0000"/>
              </a:solidFill>
              <a:latin typeface="ＭＳ Ｐゴシック"/>
              <a:ea typeface="ＭＳ Ｐゴシック"/>
              <a:cs typeface="ＭＳ Ｐゴシック"/>
            </a:rPr>
            <a:t>３８</a:t>
          </a:r>
          <a:r>
            <a:rPr lang="en-US" cap="none" sz="2200" b="1" i="0" u="none" baseline="0">
              <a:solidFill>
                <a:srgbClr val="000000"/>
              </a:solidFill>
              <a:latin typeface="ＭＳ Ｐゴシック"/>
              <a:ea typeface="ＭＳ Ｐゴシック"/>
              <a:cs typeface="ＭＳ Ｐゴシック"/>
            </a:rPr>
            <a:t>歳）　所得金額　　</a:t>
          </a:r>
          <a:r>
            <a:rPr lang="en-US" cap="none" sz="2200" b="1" i="0" u="none" baseline="0">
              <a:solidFill>
                <a:srgbClr val="FF0000"/>
              </a:solidFill>
              <a:latin typeface="ＭＳ Ｐゴシック"/>
              <a:ea typeface="ＭＳ Ｐゴシック"/>
              <a:cs typeface="ＭＳ Ｐゴシック"/>
            </a:rPr>
            <a:t>１０</a:t>
          </a:r>
          <a:r>
            <a:rPr lang="en-US" cap="none" sz="2200" b="1" i="0" u="none" baseline="0">
              <a:solidFill>
                <a:srgbClr val="000000"/>
              </a:solidFill>
              <a:latin typeface="ＭＳ Ｐゴシック"/>
              <a:ea typeface="ＭＳ Ｐゴシック"/>
              <a:cs typeface="ＭＳ Ｐゴシック"/>
            </a:rPr>
            <a:t>万円　</a:t>
          </a:r>
        </a:p>
      </xdr:txBody>
    </xdr:sp>
    <xdr:clientData/>
  </xdr:twoCellAnchor>
  <xdr:twoCellAnchor>
    <xdr:from>
      <xdr:col>0</xdr:col>
      <xdr:colOff>152400</xdr:colOff>
      <xdr:row>32</xdr:row>
      <xdr:rowOff>38100</xdr:rowOff>
    </xdr:from>
    <xdr:to>
      <xdr:col>24</xdr:col>
      <xdr:colOff>104775</xdr:colOff>
      <xdr:row>44</xdr:row>
      <xdr:rowOff>171450</xdr:rowOff>
    </xdr:to>
    <xdr:sp>
      <xdr:nvSpPr>
        <xdr:cNvPr id="8" name="Rectangle 72"/>
        <xdr:cNvSpPr>
          <a:spLocks/>
        </xdr:cNvSpPr>
      </xdr:nvSpPr>
      <xdr:spPr>
        <a:xfrm>
          <a:off x="152400" y="21983700"/>
          <a:ext cx="15744825" cy="8239125"/>
        </a:xfrm>
        <a:prstGeom prst="rect">
          <a:avLst/>
        </a:prstGeom>
        <a:noFill/>
        <a:ln w="60325" cmpd="sng">
          <a:solidFill>
            <a:srgbClr val="FF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46</xdr:row>
      <xdr:rowOff>0</xdr:rowOff>
    </xdr:from>
    <xdr:to>
      <xdr:col>20</xdr:col>
      <xdr:colOff>66675</xdr:colOff>
      <xdr:row>47</xdr:row>
      <xdr:rowOff>1000125</xdr:rowOff>
    </xdr:to>
    <xdr:sp>
      <xdr:nvSpPr>
        <xdr:cNvPr id="9" name="AutoShape 71"/>
        <xdr:cNvSpPr>
          <a:spLocks/>
        </xdr:cNvSpPr>
      </xdr:nvSpPr>
      <xdr:spPr>
        <a:xfrm>
          <a:off x="457200" y="30718125"/>
          <a:ext cx="12382500" cy="1695450"/>
        </a:xfrm>
        <a:prstGeom prst="roundRect">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2800" b="1" i="0" u="none" baseline="0">
              <a:solidFill>
                <a:srgbClr val="000000"/>
              </a:solidFill>
              <a:latin typeface="ＭＳ Ｐゴシック"/>
              <a:ea typeface="ＭＳ Ｐゴシック"/>
              <a:cs typeface="ＭＳ Ｐゴシック"/>
            </a:rPr>
            <a:t>所得金額の入力（手順２）の入力例②</a:t>
          </a:r>
          <a:r>
            <a:rPr lang="en-US" cap="none" sz="28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加入者１（下野太郎さん　</a:t>
          </a:r>
          <a:r>
            <a:rPr lang="en-US" cap="none" sz="2200" b="1" i="0" u="none" baseline="0">
              <a:solidFill>
                <a:srgbClr val="FF0000"/>
              </a:solidFill>
              <a:latin typeface="ＭＳ Ｐゴシック"/>
              <a:ea typeface="ＭＳ Ｐゴシック"/>
              <a:cs typeface="ＭＳ Ｐゴシック"/>
            </a:rPr>
            <a:t>３５</a:t>
          </a:r>
          <a:r>
            <a:rPr lang="en-US" cap="none" sz="2200" b="1" i="0" u="none" baseline="0">
              <a:solidFill>
                <a:srgbClr val="000000"/>
              </a:solidFill>
              <a:latin typeface="ＭＳ Ｐゴシック"/>
              <a:ea typeface="ＭＳ Ｐゴシック"/>
              <a:cs typeface="ＭＳ Ｐゴシック"/>
            </a:rPr>
            <a:t>歳）　総合所得　</a:t>
          </a:r>
          <a:r>
            <a:rPr lang="en-US" cap="none" sz="2200" b="1" i="0" u="none" baseline="0">
              <a:solidFill>
                <a:srgbClr val="FF0000"/>
              </a:solidFill>
              <a:latin typeface="ＭＳ Ｐゴシック"/>
              <a:ea typeface="ＭＳ Ｐゴシック"/>
              <a:cs typeface="ＭＳ Ｐゴシック"/>
            </a:rPr>
            <a:t>-</a:t>
          </a:r>
          <a:r>
            <a:rPr lang="en-US" cap="none" sz="2200" b="1" i="0" u="none" baseline="0">
              <a:solidFill>
                <a:srgbClr val="FF0000"/>
              </a:solidFill>
              <a:latin typeface="ＭＳ Ｐゴシック"/>
              <a:ea typeface="ＭＳ Ｐゴシック"/>
              <a:cs typeface="ＭＳ Ｐゴシック"/>
            </a:rPr>
            <a:t>１００</a:t>
          </a:r>
          <a:r>
            <a:rPr lang="en-US" cap="none" sz="2200" b="1" i="0" u="none" baseline="0">
              <a:solidFill>
                <a:srgbClr val="000000"/>
              </a:solidFill>
              <a:latin typeface="ＭＳ Ｐゴシック"/>
              <a:ea typeface="ＭＳ Ｐゴシック"/>
              <a:cs typeface="ＭＳ Ｐゴシック"/>
            </a:rPr>
            <a:t>万円　　分離所得　</a:t>
          </a:r>
          <a:r>
            <a:rPr lang="en-US" cap="none" sz="2200" b="1" i="0" u="none" baseline="0">
              <a:solidFill>
                <a:srgbClr val="FF0000"/>
              </a:solidFill>
              <a:latin typeface="ＭＳ Ｐゴシック"/>
              <a:ea typeface="ＭＳ Ｐゴシック"/>
              <a:cs typeface="ＭＳ Ｐゴシック"/>
            </a:rPr>
            <a:t>２００</a:t>
          </a:r>
          <a:r>
            <a:rPr lang="en-US" cap="none" sz="2200" b="1" i="0" u="none" baseline="0">
              <a:solidFill>
                <a:srgbClr val="000000"/>
              </a:solidFill>
              <a:latin typeface="ＭＳ Ｐゴシック"/>
              <a:ea typeface="ＭＳ Ｐゴシック"/>
              <a:cs typeface="ＭＳ Ｐゴシック"/>
            </a:rPr>
            <a:t>万円　の場合</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a:t>
          </a:r>
          <a:r>
            <a:rPr lang="en-US" cap="none" sz="2200" b="1" i="0" u="none" baseline="0">
              <a:solidFill>
                <a:srgbClr val="000000"/>
              </a:solidFill>
              <a:latin typeface="ＭＳ Ｐゴシック"/>
              <a:ea typeface="ＭＳ Ｐゴシック"/>
              <a:cs typeface="ＭＳ Ｐゴシック"/>
            </a:rPr>
            <a:t>２</a:t>
          </a:r>
          <a:r>
            <a:rPr lang="en-US" cap="none" sz="2200" b="1" i="0" u="none" baseline="0">
              <a:solidFill>
                <a:srgbClr val="000000"/>
              </a:solidFill>
              <a:latin typeface="ＭＳ Ｐゴシック"/>
              <a:ea typeface="ＭＳ Ｐゴシック"/>
              <a:cs typeface="ＭＳ Ｐゴシック"/>
            </a:rPr>
            <a:t>（下野</a:t>
          </a:r>
          <a:r>
            <a:rPr lang="en-US" cap="none" sz="2200" b="1" i="0" u="none" baseline="0">
              <a:solidFill>
                <a:srgbClr val="000000"/>
              </a:solidFill>
              <a:latin typeface="ＭＳ Ｐゴシック"/>
              <a:ea typeface="ＭＳ Ｐゴシック"/>
              <a:cs typeface="ＭＳ Ｐゴシック"/>
            </a:rPr>
            <a:t>花子</a:t>
          </a:r>
          <a:r>
            <a:rPr lang="en-US" cap="none" sz="2200" b="1" i="0" u="none" baseline="0">
              <a:solidFill>
                <a:srgbClr val="000000"/>
              </a:solidFill>
              <a:latin typeface="ＭＳ Ｐゴシック"/>
              <a:ea typeface="ＭＳ Ｐゴシック"/>
              <a:cs typeface="ＭＳ Ｐゴシック"/>
            </a:rPr>
            <a:t>さん　</a:t>
          </a:r>
          <a:r>
            <a:rPr lang="en-US" cap="none" sz="2200" b="1" i="0" u="none" baseline="0">
              <a:solidFill>
                <a:srgbClr val="FF0000"/>
              </a:solidFill>
              <a:latin typeface="ＭＳ Ｐゴシック"/>
              <a:ea typeface="ＭＳ Ｐゴシック"/>
              <a:cs typeface="ＭＳ Ｐゴシック"/>
            </a:rPr>
            <a:t>３８</a:t>
          </a:r>
          <a:r>
            <a:rPr lang="en-US" cap="none" sz="2200" b="1" i="0" u="none" baseline="0">
              <a:solidFill>
                <a:srgbClr val="000000"/>
              </a:solidFill>
              <a:latin typeface="ＭＳ Ｐゴシック"/>
              <a:ea typeface="ＭＳ Ｐゴシック"/>
              <a:cs typeface="ＭＳ Ｐゴシック"/>
            </a:rPr>
            <a:t>歳）　総合所得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FF0000"/>
              </a:solidFill>
              <a:latin typeface="ＭＳ Ｐゴシック"/>
              <a:ea typeface="ＭＳ Ｐゴシック"/>
              <a:cs typeface="ＭＳ Ｐゴシック"/>
            </a:rPr>
            <a:t>３００</a:t>
          </a:r>
          <a:r>
            <a:rPr lang="en-US" cap="none" sz="2200" b="1" i="0" u="none" baseline="0">
              <a:solidFill>
                <a:srgbClr val="000000"/>
              </a:solidFill>
              <a:latin typeface="ＭＳ Ｐゴシック"/>
              <a:ea typeface="ＭＳ Ｐゴシック"/>
              <a:cs typeface="ＭＳ Ｐゴシック"/>
            </a:rPr>
            <a:t>万円　　分離所得　</a:t>
          </a:r>
          <a:r>
            <a:rPr lang="en-US" cap="none" sz="2200" b="1" i="0" u="none" baseline="0">
              <a:solidFill>
                <a:srgbClr val="FF0000"/>
              </a:solidFill>
              <a:latin typeface="ＭＳ Ｐゴシック"/>
              <a:ea typeface="ＭＳ Ｐゴシック"/>
              <a:cs typeface="ＭＳ Ｐゴシック"/>
            </a:rPr>
            <a:t>-1</a:t>
          </a:r>
          <a:r>
            <a:rPr lang="en-US" cap="none" sz="2200" b="1" i="0" u="none" baseline="0">
              <a:solidFill>
                <a:srgbClr val="FF0000"/>
              </a:solidFill>
              <a:latin typeface="ＭＳ Ｐゴシック"/>
              <a:ea typeface="ＭＳ Ｐゴシック"/>
              <a:cs typeface="ＭＳ Ｐゴシック"/>
            </a:rPr>
            <a:t>００</a:t>
          </a:r>
          <a:r>
            <a:rPr lang="en-US" cap="none" sz="2200" b="1" i="0" u="none" baseline="0">
              <a:solidFill>
                <a:srgbClr val="000000"/>
              </a:solidFill>
              <a:latin typeface="ＭＳ Ｐゴシック"/>
              <a:ea typeface="ＭＳ Ｐゴシック"/>
              <a:cs typeface="ＭＳ Ｐゴシック"/>
            </a:rPr>
            <a:t>万円　の場合</a:t>
          </a:r>
          <a:r>
            <a:rPr lang="en-US" cap="none" sz="2200" b="0" i="0" u="none" baseline="0">
              <a:solidFill>
                <a:srgbClr val="000000"/>
              </a:solidFill>
            </a:rPr>
            <a:t>
</a:t>
          </a:r>
          <a:r>
            <a:rPr lang="en-US" cap="none" sz="2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152400</xdr:colOff>
      <xdr:row>45</xdr:row>
      <xdr:rowOff>38100</xdr:rowOff>
    </xdr:from>
    <xdr:to>
      <xdr:col>24</xdr:col>
      <xdr:colOff>104775</xdr:colOff>
      <xdr:row>58</xdr:row>
      <xdr:rowOff>171450</xdr:rowOff>
    </xdr:to>
    <xdr:sp>
      <xdr:nvSpPr>
        <xdr:cNvPr id="10" name="Rectangle 72"/>
        <xdr:cNvSpPr>
          <a:spLocks/>
        </xdr:cNvSpPr>
      </xdr:nvSpPr>
      <xdr:spPr>
        <a:xfrm>
          <a:off x="152400" y="30422850"/>
          <a:ext cx="15744825" cy="7829550"/>
        </a:xfrm>
        <a:prstGeom prst="rect">
          <a:avLst/>
        </a:prstGeom>
        <a:noFill/>
        <a:ln w="60325" cmpd="sng">
          <a:solidFill>
            <a:srgbClr val="FF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Z113"/>
  <sheetViews>
    <sheetView showGridLines="0" tabSelected="1" zoomScale="54" zoomScaleNormal="54" zoomScaleSheetLayoutView="56" zoomScalePageLayoutView="0" workbookViewId="0" topLeftCell="A1">
      <selection activeCell="K92" sqref="K92"/>
    </sheetView>
  </sheetViews>
  <sheetFormatPr defaultColWidth="9.00390625" defaultRowHeight="30" customHeight="1"/>
  <cols>
    <col min="1" max="1" width="3.25390625" style="23" customWidth="1"/>
    <col min="2" max="2" width="11.625" style="38" customWidth="1"/>
    <col min="3" max="3" width="5.625" style="2" customWidth="1"/>
    <col min="4" max="4" width="13.125" style="2" customWidth="1"/>
    <col min="5" max="5" width="9.50390625" style="2" customWidth="1"/>
    <col min="6" max="6" width="10.00390625" style="2" customWidth="1"/>
    <col min="7" max="7" width="8.875" style="2" customWidth="1"/>
    <col min="8" max="8" width="14.125" style="2" customWidth="1"/>
    <col min="9" max="9" width="5.50390625" style="2" customWidth="1"/>
    <col min="10" max="10" width="2.875" style="2" customWidth="1"/>
    <col min="11" max="11" width="17.875" style="2" customWidth="1"/>
    <col min="12" max="12" width="8.75390625" style="2" customWidth="1"/>
    <col min="13" max="14" width="3.00390625" style="2" customWidth="1"/>
    <col min="15" max="15" width="3.75390625" style="2" customWidth="1"/>
    <col min="16" max="16" width="9.00390625" style="2" customWidth="1"/>
    <col min="17" max="17" width="14.75390625" style="2" customWidth="1"/>
    <col min="18" max="18" width="5.00390625" style="2" customWidth="1"/>
    <col min="19" max="19" width="1.12109375" style="2" customWidth="1"/>
    <col min="20" max="20" width="16.875" style="2" customWidth="1"/>
    <col min="21" max="21" width="7.75390625" style="2" customWidth="1"/>
    <col min="22" max="22" width="9.375" style="2" customWidth="1"/>
    <col min="23" max="23" width="9.125" style="2" customWidth="1"/>
    <col min="24" max="24" width="13.375" style="2" customWidth="1"/>
    <col min="25" max="25" width="5.50390625" style="2" customWidth="1"/>
    <col min="26" max="26" width="4.00390625" style="2" customWidth="1"/>
    <col min="27" max="16384" width="9.00390625" style="2" customWidth="1"/>
  </cols>
  <sheetData>
    <row r="1" spans="1:22" ht="57.75" customHeight="1">
      <c r="A1" s="243" t="s">
        <v>69</v>
      </c>
      <c r="B1" s="243"/>
      <c r="C1" s="243"/>
      <c r="D1" s="243"/>
      <c r="E1" s="243"/>
      <c r="F1" s="243"/>
      <c r="G1" s="243"/>
      <c r="H1" s="243"/>
      <c r="I1" s="243"/>
      <c r="J1" s="243"/>
      <c r="K1" s="243"/>
      <c r="L1" s="243"/>
      <c r="M1" s="243"/>
      <c r="N1" s="243"/>
      <c r="O1" s="243"/>
      <c r="P1" s="243"/>
      <c r="Q1" s="243"/>
      <c r="R1" s="243"/>
      <c r="S1" s="243"/>
      <c r="T1" s="243"/>
      <c r="U1" s="243"/>
      <c r="V1" s="243"/>
    </row>
    <row r="2" spans="1:24" s="7" customFormat="1" ht="116.25" customHeight="1">
      <c r="A2" s="245" t="s">
        <v>66</v>
      </c>
      <c r="B2" s="245"/>
      <c r="C2" s="245"/>
      <c r="D2" s="245"/>
      <c r="E2" s="245"/>
      <c r="F2" s="245"/>
      <c r="G2" s="245"/>
      <c r="H2" s="245"/>
      <c r="I2" s="245"/>
      <c r="J2" s="245"/>
      <c r="K2" s="245"/>
      <c r="L2" s="245"/>
      <c r="M2" s="245"/>
      <c r="N2" s="245"/>
      <c r="O2" s="245"/>
      <c r="P2" s="245"/>
      <c r="Q2" s="245"/>
      <c r="R2" s="245"/>
      <c r="S2" s="245"/>
      <c r="T2" s="245"/>
      <c r="U2" s="245"/>
      <c r="V2" s="245"/>
      <c r="W2" s="245"/>
      <c r="X2" s="245"/>
    </row>
    <row r="3" spans="1:24" s="7" customFormat="1" ht="64.5" customHeight="1">
      <c r="A3" s="87"/>
      <c r="B3" s="199" t="s">
        <v>57</v>
      </c>
      <c r="C3" s="199"/>
      <c r="D3" s="199"/>
      <c r="E3" s="199"/>
      <c r="F3" s="199"/>
      <c r="G3" s="199"/>
      <c r="H3" s="199"/>
      <c r="I3" s="199"/>
      <c r="J3" s="199"/>
      <c r="K3" s="199"/>
      <c r="L3" s="49"/>
      <c r="M3" s="49"/>
      <c r="N3" s="49"/>
      <c r="O3" s="49"/>
      <c r="P3" s="49"/>
      <c r="Q3" s="49"/>
      <c r="R3" s="49"/>
      <c r="S3" s="49"/>
      <c r="T3" s="49"/>
      <c r="U3" s="49"/>
      <c r="V3" s="49"/>
      <c r="W3" s="49"/>
      <c r="X3" s="49"/>
    </row>
    <row r="4" spans="1:24" s="7" customFormat="1" ht="57" customHeight="1">
      <c r="A4" s="88"/>
      <c r="B4" s="10"/>
      <c r="C4" s="10"/>
      <c r="D4" s="10"/>
      <c r="E4" s="10"/>
      <c r="F4" s="10"/>
      <c r="G4" s="10"/>
      <c r="H4" s="10"/>
      <c r="I4" s="10"/>
      <c r="J4" s="10"/>
      <c r="K4" s="10"/>
      <c r="L4" s="10"/>
      <c r="M4" s="10"/>
      <c r="N4" s="10"/>
      <c r="O4" s="10"/>
      <c r="P4" s="10"/>
      <c r="Q4" s="10"/>
      <c r="R4" s="10"/>
      <c r="S4" s="10"/>
      <c r="T4" s="10"/>
      <c r="U4" s="10"/>
      <c r="V4" s="10"/>
      <c r="W4" s="10"/>
      <c r="X4" s="10"/>
    </row>
    <row r="5" spans="1:24" s="7" customFormat="1" ht="129" customHeight="1" thickBot="1">
      <c r="A5" s="88"/>
      <c r="B5" s="10"/>
      <c r="C5" s="10"/>
      <c r="D5" s="10"/>
      <c r="E5" s="10"/>
      <c r="F5" s="10"/>
      <c r="G5" s="10"/>
      <c r="H5" s="10"/>
      <c r="I5" s="10"/>
      <c r="J5" s="10"/>
      <c r="K5" s="10"/>
      <c r="L5" s="10"/>
      <c r="M5" s="10"/>
      <c r="N5" s="10"/>
      <c r="O5" s="10"/>
      <c r="P5" s="10"/>
      <c r="Q5" s="10"/>
      <c r="R5" s="10"/>
      <c r="S5" s="10"/>
      <c r="T5" s="10"/>
      <c r="U5" s="10"/>
      <c r="V5" s="10"/>
      <c r="W5" s="10"/>
      <c r="X5" s="10"/>
    </row>
    <row r="6" spans="1:22" s="7" customFormat="1" ht="67.5" customHeight="1">
      <c r="A6" s="88"/>
      <c r="B6" s="178" t="s">
        <v>17</v>
      </c>
      <c r="C6" s="179"/>
      <c r="D6" s="179"/>
      <c r="E6" s="180"/>
      <c r="F6" s="210" t="s">
        <v>18</v>
      </c>
      <c r="G6" s="211"/>
      <c r="H6" s="211"/>
      <c r="I6" s="211"/>
      <c r="J6" s="211"/>
      <c r="K6" s="212"/>
      <c r="L6" s="24"/>
      <c r="M6" s="24"/>
      <c r="N6" s="24"/>
      <c r="O6" s="24"/>
      <c r="P6" s="24"/>
      <c r="Q6" s="24"/>
      <c r="R6" s="24"/>
      <c r="S6" s="24"/>
      <c r="T6" s="24"/>
      <c r="U6" s="24"/>
      <c r="V6" s="24"/>
    </row>
    <row r="7" spans="1:19" s="7" customFormat="1" ht="54" customHeight="1" thickBot="1">
      <c r="A7" s="88"/>
      <c r="B7" s="185"/>
      <c r="C7" s="186"/>
      <c r="D7" s="186"/>
      <c r="E7" s="57" t="s">
        <v>28</v>
      </c>
      <c r="F7" s="187"/>
      <c r="G7" s="186"/>
      <c r="H7" s="186"/>
      <c r="I7" s="186"/>
      <c r="J7" s="186"/>
      <c r="K7" s="62" t="s">
        <v>28</v>
      </c>
      <c r="L7" s="10"/>
      <c r="M7" s="10"/>
      <c r="N7" s="10"/>
      <c r="O7" s="10"/>
      <c r="P7" s="10"/>
      <c r="Q7" s="10"/>
      <c r="R7" s="10"/>
      <c r="S7" s="10"/>
    </row>
    <row r="8" spans="1:16" s="7" customFormat="1" ht="67.5" customHeight="1" thickBot="1">
      <c r="A8" s="88"/>
      <c r="B8" s="48"/>
      <c r="C8" s="48"/>
      <c r="D8" s="48"/>
      <c r="E8" s="48"/>
      <c r="F8" s="10"/>
      <c r="G8" s="10"/>
      <c r="H8" s="10"/>
      <c r="I8" s="10"/>
      <c r="J8" s="10"/>
      <c r="K8" s="10"/>
      <c r="L8" s="10"/>
      <c r="M8" s="10"/>
      <c r="N8" s="10"/>
      <c r="O8" s="10"/>
      <c r="P8" s="10"/>
    </row>
    <row r="9" spans="1:16" s="7" customFormat="1" ht="65.25" customHeight="1" thickBot="1">
      <c r="A9" s="88"/>
      <c r="B9" s="188" t="s">
        <v>23</v>
      </c>
      <c r="C9" s="189"/>
      <c r="D9" s="189"/>
      <c r="E9" s="190"/>
      <c r="F9" s="10"/>
      <c r="G9" s="10"/>
      <c r="H9" s="10"/>
      <c r="I9" s="10"/>
      <c r="J9" s="10"/>
      <c r="K9" s="10"/>
      <c r="L9" s="10"/>
      <c r="M9" s="10"/>
      <c r="N9" s="10"/>
      <c r="O9" s="10"/>
      <c r="P9" s="10"/>
    </row>
    <row r="10" spans="1:16" s="7" customFormat="1" ht="34.5" customHeight="1">
      <c r="A10" s="88"/>
      <c r="B10" s="63"/>
      <c r="C10" s="63"/>
      <c r="D10" s="63"/>
      <c r="E10" s="63"/>
      <c r="F10" s="10"/>
      <c r="G10" s="10"/>
      <c r="H10" s="10"/>
      <c r="I10" s="10"/>
      <c r="J10" s="10"/>
      <c r="K10" s="10"/>
      <c r="L10" s="10"/>
      <c r="M10" s="10"/>
      <c r="N10" s="10"/>
      <c r="O10" s="10"/>
      <c r="P10" s="10"/>
    </row>
    <row r="11" spans="1:24" s="7" customFormat="1" ht="50.25" customHeight="1">
      <c r="A11" s="88"/>
      <c r="B11" s="10"/>
      <c r="C11" s="10"/>
      <c r="D11" s="10"/>
      <c r="E11" s="10"/>
      <c r="F11" s="10"/>
      <c r="G11" s="10"/>
      <c r="H11" s="10"/>
      <c r="I11" s="10"/>
      <c r="J11" s="10"/>
      <c r="K11" s="10"/>
      <c r="L11" s="10"/>
      <c r="M11" s="10"/>
      <c r="N11" s="10"/>
      <c r="O11" s="10"/>
      <c r="P11" s="10"/>
      <c r="Q11" s="10"/>
      <c r="R11" s="10"/>
      <c r="S11" s="10"/>
      <c r="T11" s="10"/>
      <c r="U11" s="10"/>
      <c r="V11" s="10"/>
      <c r="W11" s="10"/>
      <c r="X11" s="10"/>
    </row>
    <row r="12" spans="1:24" s="7" customFormat="1" ht="15.75" customHeight="1">
      <c r="A12" s="88"/>
      <c r="B12" s="10"/>
      <c r="C12" s="10"/>
      <c r="D12" s="10"/>
      <c r="E12" s="10"/>
      <c r="F12" s="10"/>
      <c r="G12" s="10"/>
      <c r="H12" s="10"/>
      <c r="I12" s="10"/>
      <c r="J12" s="10"/>
      <c r="K12" s="10"/>
      <c r="L12" s="10"/>
      <c r="M12" s="10"/>
      <c r="N12" s="10"/>
      <c r="O12" s="10"/>
      <c r="P12" s="10"/>
      <c r="Q12" s="10"/>
      <c r="R12" s="10"/>
      <c r="S12" s="10"/>
      <c r="T12" s="10"/>
      <c r="U12" s="10"/>
      <c r="V12" s="10"/>
      <c r="W12" s="10"/>
      <c r="X12" s="10"/>
    </row>
    <row r="13" spans="1:24" s="7" customFormat="1" ht="46.5" customHeight="1">
      <c r="A13" s="3"/>
      <c r="B13" s="37"/>
      <c r="C13" s="11"/>
      <c r="D13" s="11"/>
      <c r="E13" s="11"/>
      <c r="F13" s="11"/>
      <c r="G13" s="11"/>
      <c r="H13" s="11"/>
      <c r="I13" s="11"/>
      <c r="J13" s="11"/>
      <c r="K13" s="11"/>
      <c r="L13" s="11"/>
      <c r="M13" s="11"/>
      <c r="N13" s="11"/>
      <c r="O13" s="11"/>
      <c r="P13" s="11"/>
      <c r="Q13" s="11"/>
      <c r="R13" s="11"/>
      <c r="X13" s="6"/>
    </row>
    <row r="14" spans="1:24" s="7" customFormat="1" ht="43.5" customHeight="1">
      <c r="A14" s="3"/>
      <c r="B14" s="244" t="s">
        <v>31</v>
      </c>
      <c r="C14" s="244"/>
      <c r="D14" s="244"/>
      <c r="E14" s="244"/>
      <c r="F14" s="244"/>
      <c r="G14" s="244"/>
      <c r="H14" s="244"/>
      <c r="I14" s="244"/>
      <c r="J14" s="244"/>
      <c r="K14" s="244"/>
      <c r="L14" s="244"/>
      <c r="M14" s="244"/>
      <c r="N14" s="244"/>
      <c r="O14" s="244"/>
      <c r="P14" s="244"/>
      <c r="Q14" s="244"/>
      <c r="R14" s="11"/>
      <c r="X14" s="6"/>
    </row>
    <row r="15" spans="1:13" s="7" customFormat="1" ht="63" customHeight="1">
      <c r="A15" s="3"/>
      <c r="B15" s="209" t="s">
        <v>6</v>
      </c>
      <c r="C15" s="209"/>
      <c r="D15" s="209"/>
      <c r="E15" s="209"/>
      <c r="F15" s="209"/>
      <c r="G15" s="209"/>
      <c r="H15" s="209"/>
      <c r="I15" s="209"/>
      <c r="J15" s="209"/>
      <c r="K15" s="209"/>
      <c r="L15" s="209"/>
      <c r="M15" s="13"/>
    </row>
    <row r="16" spans="1:24" s="40" customFormat="1" ht="53.25" customHeight="1">
      <c r="A16" s="36"/>
      <c r="B16" s="116" t="s">
        <v>67</v>
      </c>
      <c r="C16" s="116"/>
      <c r="D16" s="116"/>
      <c r="E16" s="116"/>
      <c r="F16" s="116"/>
      <c r="G16" s="116"/>
      <c r="H16" s="116"/>
      <c r="I16" s="116"/>
      <c r="J16" s="116"/>
      <c r="K16" s="116"/>
      <c r="L16" s="116"/>
      <c r="M16" s="116"/>
      <c r="N16" s="116"/>
      <c r="O16" s="116"/>
      <c r="P16" s="116"/>
      <c r="Q16" s="116"/>
      <c r="R16" s="116"/>
      <c r="S16" s="116"/>
      <c r="T16" s="116"/>
      <c r="U16" s="116"/>
      <c r="V16" s="116"/>
      <c r="W16" s="116"/>
      <c r="X16" s="116"/>
    </row>
    <row r="17" spans="1:24" s="40" customFormat="1" ht="63" customHeight="1">
      <c r="A17" s="36"/>
      <c r="B17" s="116" t="s">
        <v>61</v>
      </c>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1:24" s="40" customFormat="1" ht="63" customHeight="1">
      <c r="A18" s="36"/>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s="40" customFormat="1" ht="63" customHeight="1">
      <c r="A19" s="36"/>
      <c r="B19" s="116"/>
      <c r="C19" s="116"/>
      <c r="D19" s="116"/>
      <c r="E19" s="116"/>
      <c r="F19" s="116"/>
      <c r="G19" s="116"/>
      <c r="H19" s="116"/>
      <c r="I19" s="116"/>
      <c r="J19" s="116"/>
      <c r="K19" s="116"/>
      <c r="L19" s="116"/>
      <c r="M19" s="116"/>
      <c r="N19" s="116"/>
      <c r="O19" s="116"/>
      <c r="P19" s="116"/>
      <c r="Q19" s="116"/>
      <c r="R19" s="116"/>
      <c r="S19" s="116"/>
      <c r="T19" s="116"/>
      <c r="U19" s="116"/>
      <c r="V19" s="116"/>
      <c r="W19" s="116"/>
      <c r="X19" s="116"/>
    </row>
    <row r="20" spans="1:13" s="15" customFormat="1" ht="63" customHeight="1">
      <c r="A20" s="23"/>
      <c r="B20" s="209" t="s">
        <v>7</v>
      </c>
      <c r="C20" s="209"/>
      <c r="D20" s="209"/>
      <c r="E20" s="209"/>
      <c r="F20" s="209"/>
      <c r="G20" s="209"/>
      <c r="H20" s="209"/>
      <c r="I20" s="209"/>
      <c r="J20" s="209"/>
      <c r="K20" s="209"/>
      <c r="L20" s="209"/>
      <c r="M20" s="7"/>
    </row>
    <row r="21" spans="1:24" s="15" customFormat="1" ht="52.5" customHeight="1">
      <c r="A21" s="23"/>
      <c r="B21" s="208" t="s">
        <v>62</v>
      </c>
      <c r="C21" s="208"/>
      <c r="D21" s="208"/>
      <c r="E21" s="208"/>
      <c r="F21" s="208"/>
      <c r="G21" s="208"/>
      <c r="H21" s="208"/>
      <c r="I21" s="208"/>
      <c r="J21" s="208"/>
      <c r="K21" s="208"/>
      <c r="L21" s="208"/>
      <c r="M21" s="208"/>
      <c r="N21" s="208"/>
      <c r="O21" s="208"/>
      <c r="P21" s="208"/>
      <c r="Q21" s="208"/>
      <c r="R21" s="208"/>
      <c r="S21" s="208"/>
      <c r="T21" s="208"/>
      <c r="U21" s="208"/>
      <c r="V21" s="208"/>
      <c r="W21" s="208"/>
      <c r="X21" s="208"/>
    </row>
    <row r="22" spans="1:24" s="15" customFormat="1" ht="52.5" customHeight="1">
      <c r="A22" s="23"/>
      <c r="B22" s="208" t="s">
        <v>43</v>
      </c>
      <c r="C22" s="208"/>
      <c r="D22" s="208"/>
      <c r="E22" s="208"/>
      <c r="F22" s="208"/>
      <c r="G22" s="208"/>
      <c r="H22" s="208"/>
      <c r="I22" s="208"/>
      <c r="J22" s="208"/>
      <c r="K22" s="208"/>
      <c r="L22" s="208"/>
      <c r="M22" s="208"/>
      <c r="N22" s="208"/>
      <c r="O22" s="208"/>
      <c r="P22" s="208"/>
      <c r="Q22" s="208"/>
      <c r="R22" s="208"/>
      <c r="S22" s="208"/>
      <c r="T22" s="208"/>
      <c r="U22" s="208"/>
      <c r="V22" s="208"/>
      <c r="W22" s="208"/>
      <c r="X22" s="208"/>
    </row>
    <row r="23" spans="1:24" s="15" customFormat="1" ht="52.5" customHeight="1">
      <c r="A23" s="23"/>
      <c r="B23" s="47"/>
      <c r="C23" s="47"/>
      <c r="D23" s="116" t="s">
        <v>63</v>
      </c>
      <c r="E23" s="116"/>
      <c r="F23" s="116"/>
      <c r="G23" s="116"/>
      <c r="H23" s="116"/>
      <c r="I23" s="116"/>
      <c r="J23" s="116"/>
      <c r="K23" s="116"/>
      <c r="L23" s="116"/>
      <c r="M23" s="116"/>
      <c r="N23" s="116"/>
      <c r="O23" s="116"/>
      <c r="P23" s="116"/>
      <c r="Q23" s="116"/>
      <c r="R23" s="116"/>
      <c r="S23" s="116"/>
      <c r="T23" s="116"/>
      <c r="U23" s="116"/>
      <c r="V23" s="116"/>
      <c r="W23" s="116"/>
      <c r="X23" s="116"/>
    </row>
    <row r="24" spans="1:24" s="15" customFormat="1" ht="42.75" customHeight="1">
      <c r="A24" s="23"/>
      <c r="B24" s="33"/>
      <c r="C24" s="14"/>
      <c r="D24" s="116" t="s">
        <v>24</v>
      </c>
      <c r="E24" s="250"/>
      <c r="F24" s="250"/>
      <c r="G24" s="250"/>
      <c r="H24" s="250"/>
      <c r="I24" s="250"/>
      <c r="J24" s="250"/>
      <c r="K24" s="250"/>
      <c r="L24" s="250"/>
      <c r="M24" s="250"/>
      <c r="N24" s="250"/>
      <c r="O24" s="250"/>
      <c r="P24" s="250"/>
      <c r="Q24" s="250"/>
      <c r="R24" s="250"/>
      <c r="S24" s="250"/>
      <c r="T24" s="250"/>
      <c r="U24" s="250"/>
      <c r="V24" s="250"/>
      <c r="W24" s="250"/>
      <c r="X24" s="250"/>
    </row>
    <row r="25" spans="1:24" s="15" customFormat="1" ht="36" customHeight="1" thickBot="1">
      <c r="A25" s="23"/>
      <c r="B25" s="177" t="s">
        <v>20</v>
      </c>
      <c r="C25" s="177"/>
      <c r="D25" s="177"/>
      <c r="E25" s="177"/>
      <c r="F25" s="177"/>
      <c r="G25" s="177"/>
      <c r="H25" s="177"/>
      <c r="I25" s="177"/>
      <c r="J25" s="177"/>
      <c r="K25" s="177"/>
      <c r="L25" s="177"/>
      <c r="M25" s="177"/>
      <c r="N25" s="177"/>
      <c r="O25" s="177"/>
      <c r="P25" s="177"/>
      <c r="Q25" s="177"/>
      <c r="R25" s="177"/>
      <c r="S25" s="177"/>
      <c r="T25" s="177"/>
      <c r="U25" s="14"/>
      <c r="V25" s="14"/>
      <c r="W25" s="14"/>
      <c r="X25" s="14"/>
    </row>
    <row r="26" spans="2:24" ht="30.75" customHeight="1">
      <c r="B26" s="169"/>
      <c r="C26" s="170"/>
      <c r="D26" s="170"/>
      <c r="E26" s="170"/>
      <c r="F26" s="170"/>
      <c r="G26" s="170"/>
      <c r="H26" s="171"/>
      <c r="I26" s="246" t="s">
        <v>26</v>
      </c>
      <c r="J26" s="246"/>
      <c r="K26" s="246"/>
      <c r="L26" s="246"/>
      <c r="M26" s="246"/>
      <c r="N26" s="246"/>
      <c r="O26" s="247"/>
      <c r="P26" s="213" t="s">
        <v>14</v>
      </c>
      <c r="Q26" s="214"/>
      <c r="R26" s="214"/>
      <c r="S26" s="214"/>
      <c r="T26" s="215"/>
      <c r="U26" s="16"/>
      <c r="V26" s="16"/>
      <c r="W26" s="16"/>
      <c r="X26" s="17"/>
    </row>
    <row r="27" spans="2:24" ht="30.75" customHeight="1" thickBot="1">
      <c r="B27" s="172"/>
      <c r="C27" s="173"/>
      <c r="D27" s="173"/>
      <c r="E27" s="173"/>
      <c r="F27" s="173"/>
      <c r="G27" s="173"/>
      <c r="H27" s="174"/>
      <c r="I27" s="248"/>
      <c r="J27" s="248"/>
      <c r="K27" s="248"/>
      <c r="L27" s="248"/>
      <c r="M27" s="248"/>
      <c r="N27" s="248"/>
      <c r="O27" s="249"/>
      <c r="P27" s="216"/>
      <c r="Q27" s="217"/>
      <c r="R27" s="217"/>
      <c r="S27" s="217"/>
      <c r="T27" s="218"/>
      <c r="U27" s="16"/>
      <c r="V27" s="16"/>
      <c r="W27" s="16"/>
      <c r="X27" s="17"/>
    </row>
    <row r="28" spans="2:26" ht="67.5" customHeight="1" thickBot="1">
      <c r="B28" s="200" t="s">
        <v>70</v>
      </c>
      <c r="C28" s="201"/>
      <c r="D28" s="201"/>
      <c r="E28" s="201"/>
      <c r="F28" s="201"/>
      <c r="G28" s="201"/>
      <c r="H28" s="202"/>
      <c r="I28" s="206">
        <v>0</v>
      </c>
      <c r="J28" s="206"/>
      <c r="K28" s="206"/>
      <c r="L28" s="206"/>
      <c r="M28" s="206"/>
      <c r="N28" s="206"/>
      <c r="O28" s="207"/>
      <c r="P28" s="154">
        <f>IF(I28&lt;1300000,IF(I28-600000&lt;0,0,I28-600000),IF(AND(I28&gt;=1300000,I28&lt;4100000),I28*0.75-275000,IF(AND(I28&gt;=4100000,I28&lt;7700000),I28*0.85-685000,IF(AND(I28&gt;=7700000,I28&lt;10000000),I28*0.95-1455000,IF(I28&gt;=10000000,I28-1955000)))))</f>
        <v>0</v>
      </c>
      <c r="Q28" s="155"/>
      <c r="R28" s="155"/>
      <c r="S28" s="155"/>
      <c r="T28" s="156"/>
      <c r="U28" s="18"/>
      <c r="V28" s="18"/>
      <c r="W28" s="18"/>
      <c r="X28" s="18"/>
      <c r="Y28" s="17"/>
      <c r="Z28" s="17"/>
    </row>
    <row r="29" spans="2:26" ht="67.5" customHeight="1" thickBot="1">
      <c r="B29" s="203" t="s">
        <v>71</v>
      </c>
      <c r="C29" s="204"/>
      <c r="D29" s="204"/>
      <c r="E29" s="204"/>
      <c r="F29" s="204"/>
      <c r="G29" s="204"/>
      <c r="H29" s="205"/>
      <c r="I29" s="183">
        <v>0</v>
      </c>
      <c r="J29" s="183"/>
      <c r="K29" s="183"/>
      <c r="L29" s="183"/>
      <c r="M29" s="183"/>
      <c r="N29" s="183"/>
      <c r="O29" s="184"/>
      <c r="P29" s="154">
        <f>IF(I29&lt;3300000,IF(I29-1100000&lt;0,0,I29-1100000),IF(AND(I29&gt;=3300000,I29&lt;4100000),I29*0.75-275000,IF(AND(I29&gt;=4100000,I29&lt;7700000),I29*0.85-685000,IF(AND(I29&gt;=7700000,I29&lt;10000000),I29*0.95-1455000,IF(I29&gt;=10000000,I29-1955000)))))</f>
        <v>0</v>
      </c>
      <c r="Q29" s="155"/>
      <c r="R29" s="155"/>
      <c r="S29" s="155"/>
      <c r="T29" s="156"/>
      <c r="U29" s="18"/>
      <c r="V29" s="18"/>
      <c r="W29" s="18"/>
      <c r="X29" s="18"/>
      <c r="Y29" s="17"/>
      <c r="Z29" s="17"/>
    </row>
    <row r="30" spans="2:26" ht="29.25" customHeight="1">
      <c r="B30" s="35"/>
      <c r="C30" s="35"/>
      <c r="D30" s="35"/>
      <c r="E30" s="35"/>
      <c r="F30" s="35"/>
      <c r="G30" s="35"/>
      <c r="H30" s="35"/>
      <c r="I30" s="19"/>
      <c r="J30" s="19"/>
      <c r="K30" s="19"/>
      <c r="L30" s="19"/>
      <c r="M30" s="19"/>
      <c r="N30" s="19"/>
      <c r="O30" s="19"/>
      <c r="P30" s="20"/>
      <c r="Q30" s="20"/>
      <c r="R30" s="20"/>
      <c r="S30" s="20"/>
      <c r="T30" s="20"/>
      <c r="U30" s="18"/>
      <c r="V30" s="18"/>
      <c r="W30" s="18"/>
      <c r="X30" s="18"/>
      <c r="Y30" s="17"/>
      <c r="Z30" s="17"/>
    </row>
    <row r="31" spans="2:26" ht="13.5" customHeight="1">
      <c r="B31" s="39"/>
      <c r="C31" s="18"/>
      <c r="D31" s="18"/>
      <c r="E31" s="18"/>
      <c r="F31" s="18"/>
      <c r="G31" s="18"/>
      <c r="H31" s="18"/>
      <c r="I31" s="19"/>
      <c r="J31" s="19"/>
      <c r="K31" s="19"/>
      <c r="L31" s="19"/>
      <c r="M31" s="19"/>
      <c r="N31" s="19"/>
      <c r="O31" s="19"/>
      <c r="P31" s="20"/>
      <c r="Q31" s="20"/>
      <c r="R31" s="20"/>
      <c r="S31" s="20"/>
      <c r="T31" s="20"/>
      <c r="U31" s="18"/>
      <c r="V31" s="18"/>
      <c r="W31" s="18"/>
      <c r="X31" s="18"/>
      <c r="Y31" s="17"/>
      <c r="Z31" s="17"/>
    </row>
    <row r="32" ht="15" customHeight="1"/>
    <row r="33" spans="1:26" s="38" customFormat="1" ht="26.25" customHeight="1">
      <c r="A33" s="40"/>
      <c r="B33" s="130"/>
      <c r="C33" s="130"/>
      <c r="D33" s="130"/>
      <c r="E33" s="130"/>
      <c r="F33" s="130"/>
      <c r="G33" s="130"/>
      <c r="H33" s="130"/>
      <c r="I33" s="130"/>
      <c r="J33" s="130"/>
      <c r="K33" s="130"/>
      <c r="L33" s="130"/>
      <c r="M33" s="130"/>
      <c r="N33" s="130"/>
      <c r="O33" s="130"/>
      <c r="P33" s="34"/>
      <c r="Q33" s="34"/>
      <c r="R33" s="34"/>
      <c r="S33" s="43"/>
      <c r="T33" s="43"/>
      <c r="U33" s="39"/>
      <c r="V33" s="39"/>
      <c r="W33" s="39"/>
      <c r="X33" s="39"/>
      <c r="Y33" s="50"/>
      <c r="Z33" s="50"/>
    </row>
    <row r="34" spans="1:26" s="38" customFormat="1" ht="54.75" customHeight="1">
      <c r="A34" s="40"/>
      <c r="B34" s="130"/>
      <c r="C34" s="130"/>
      <c r="D34" s="130"/>
      <c r="E34" s="130"/>
      <c r="F34" s="130"/>
      <c r="G34" s="130"/>
      <c r="H34" s="130"/>
      <c r="I34" s="130"/>
      <c r="J34" s="130"/>
      <c r="K34" s="130"/>
      <c r="L34" s="130"/>
      <c r="M34" s="130"/>
      <c r="N34" s="130"/>
      <c r="O34" s="130"/>
      <c r="P34" s="34"/>
      <c r="Q34" s="34"/>
      <c r="R34" s="34"/>
      <c r="S34" s="43"/>
      <c r="T34" s="43"/>
      <c r="U34" s="39"/>
      <c r="V34" s="39"/>
      <c r="W34" s="39"/>
      <c r="X34" s="39"/>
      <c r="Y34" s="50"/>
      <c r="Z34" s="50"/>
    </row>
    <row r="35" spans="1:26" s="38" customFormat="1" ht="86.25" customHeight="1">
      <c r="A35" s="40"/>
      <c r="B35" s="34"/>
      <c r="C35" s="34"/>
      <c r="D35" s="34"/>
      <c r="E35" s="34"/>
      <c r="F35" s="34"/>
      <c r="G35" s="34"/>
      <c r="H35" s="34"/>
      <c r="I35" s="34"/>
      <c r="J35" s="34"/>
      <c r="K35" s="34"/>
      <c r="L35" s="34"/>
      <c r="M35" s="34"/>
      <c r="N35" s="34"/>
      <c r="O35" s="34"/>
      <c r="P35" s="34"/>
      <c r="Q35" s="34"/>
      <c r="R35" s="34"/>
      <c r="S35" s="43"/>
      <c r="T35" s="43"/>
      <c r="U35" s="39"/>
      <c r="V35" s="39"/>
      <c r="W35" s="39"/>
      <c r="X35" s="39"/>
      <c r="Y35" s="50"/>
      <c r="Z35" s="50"/>
    </row>
    <row r="36" spans="2:26" ht="54.75" customHeight="1" thickBot="1">
      <c r="B36" s="42" t="s">
        <v>15</v>
      </c>
      <c r="C36" s="21"/>
      <c r="D36" s="21"/>
      <c r="E36" s="21"/>
      <c r="F36" s="21"/>
      <c r="G36" s="21"/>
      <c r="H36" s="21"/>
      <c r="I36" s="21"/>
      <c r="J36" s="21"/>
      <c r="K36" s="21"/>
      <c r="L36" s="21"/>
      <c r="M36" s="21"/>
      <c r="N36" s="21"/>
      <c r="O36" s="21"/>
      <c r="P36" s="21"/>
      <c r="Q36" s="21"/>
      <c r="R36" s="21"/>
      <c r="S36" s="20"/>
      <c r="T36" s="20"/>
      <c r="U36" s="18"/>
      <c r="V36" s="18"/>
      <c r="W36" s="18"/>
      <c r="X36" s="18"/>
      <c r="Y36" s="17"/>
      <c r="Z36" s="17"/>
    </row>
    <row r="37" spans="2:26" ht="54.75" customHeight="1">
      <c r="B37" s="131" t="s">
        <v>25</v>
      </c>
      <c r="C37" s="132"/>
      <c r="D37" s="133" t="s">
        <v>52</v>
      </c>
      <c r="E37" s="134"/>
      <c r="F37" s="134"/>
      <c r="G37" s="134"/>
      <c r="H37" s="125" t="s">
        <v>53</v>
      </c>
      <c r="I37" s="126"/>
      <c r="J37" s="127"/>
      <c r="K37" s="117" t="s">
        <v>54</v>
      </c>
      <c r="L37" s="117"/>
      <c r="M37" s="117"/>
      <c r="N37" s="117"/>
      <c r="O37" s="117"/>
      <c r="P37" s="21"/>
      <c r="Q37" s="21"/>
      <c r="R37" s="21"/>
      <c r="S37" s="20"/>
      <c r="T37" s="20"/>
      <c r="U37" s="18"/>
      <c r="V37" s="18"/>
      <c r="W37" s="18"/>
      <c r="X37" s="18"/>
      <c r="Y37" s="17"/>
      <c r="Z37" s="17"/>
    </row>
    <row r="38" spans="2:26" ht="54.75" customHeight="1">
      <c r="B38" s="118" t="s">
        <v>8</v>
      </c>
      <c r="C38" s="119"/>
      <c r="D38" s="120">
        <v>1000000</v>
      </c>
      <c r="E38" s="121"/>
      <c r="F38" s="121"/>
      <c r="G38" s="29" t="s">
        <v>0</v>
      </c>
      <c r="H38" s="122">
        <f>IF(B38="","",430000)</f>
        <v>430000</v>
      </c>
      <c r="I38" s="122"/>
      <c r="J38" s="109" t="s">
        <v>0</v>
      </c>
      <c r="K38" s="123">
        <f>IF(B38="","",IF(D38-H38&lt;=0,0,D38-H38))</f>
        <v>570000</v>
      </c>
      <c r="L38" s="124"/>
      <c r="M38" s="124"/>
      <c r="N38" s="124"/>
      <c r="O38" s="30" t="s">
        <v>0</v>
      </c>
      <c r="P38" s="21"/>
      <c r="Q38" s="21"/>
      <c r="R38" s="21"/>
      <c r="S38" s="20"/>
      <c r="T38" s="20"/>
      <c r="U38" s="18"/>
      <c r="V38" s="18"/>
      <c r="W38" s="18"/>
      <c r="X38" s="18"/>
      <c r="Y38" s="17"/>
      <c r="Z38" s="17"/>
    </row>
    <row r="39" spans="2:26" ht="54.75" customHeight="1">
      <c r="B39" s="128" t="s">
        <v>9</v>
      </c>
      <c r="C39" s="129"/>
      <c r="D39" s="120">
        <v>100000</v>
      </c>
      <c r="E39" s="121"/>
      <c r="F39" s="121"/>
      <c r="G39" s="29" t="s">
        <v>0</v>
      </c>
      <c r="H39" s="122">
        <f>IF(B39="","",430000)</f>
        <v>430000</v>
      </c>
      <c r="I39" s="122"/>
      <c r="J39" s="109" t="s">
        <v>0</v>
      </c>
      <c r="K39" s="123">
        <f>IF(B39="","",IF(D39-H39&lt;=0,0,D39-H39))</f>
        <v>0</v>
      </c>
      <c r="L39" s="124"/>
      <c r="M39" s="124"/>
      <c r="N39" s="124"/>
      <c r="O39" s="30" t="s">
        <v>0</v>
      </c>
      <c r="P39" s="21"/>
      <c r="Q39" s="21"/>
      <c r="R39" s="21" t="s">
        <v>19</v>
      </c>
      <c r="S39" s="20"/>
      <c r="T39" s="20"/>
      <c r="U39" s="18"/>
      <c r="V39" s="18"/>
      <c r="W39" s="18"/>
      <c r="X39" s="18"/>
      <c r="Y39" s="17"/>
      <c r="Z39" s="17"/>
    </row>
    <row r="40" spans="2:26" ht="33" customHeight="1">
      <c r="B40" s="41"/>
      <c r="C40" s="44"/>
      <c r="D40" s="45"/>
      <c r="E40" s="46"/>
      <c r="F40" s="46"/>
      <c r="G40" s="6"/>
      <c r="H40" s="51"/>
      <c r="I40" s="51"/>
      <c r="J40" s="7"/>
      <c r="K40" s="52"/>
      <c r="L40" s="53"/>
      <c r="M40" s="53"/>
      <c r="N40" s="53"/>
      <c r="O40" s="7"/>
      <c r="P40" s="21"/>
      <c r="Q40" s="21"/>
      <c r="R40" s="21"/>
      <c r="S40" s="20"/>
      <c r="T40" s="20"/>
      <c r="U40" s="18"/>
      <c r="V40" s="18"/>
      <c r="W40" s="18"/>
      <c r="X40" s="18"/>
      <c r="Y40" s="17"/>
      <c r="Z40" s="17"/>
    </row>
    <row r="41" spans="2:26" ht="54.75" customHeight="1" thickBot="1">
      <c r="B41" s="42" t="s">
        <v>16</v>
      </c>
      <c r="C41" s="44"/>
      <c r="D41" s="45"/>
      <c r="E41" s="46"/>
      <c r="F41" s="46"/>
      <c r="G41" s="6"/>
      <c r="H41" s="51"/>
      <c r="I41" s="51"/>
      <c r="J41" s="7"/>
      <c r="K41" s="52"/>
      <c r="L41" s="53"/>
      <c r="M41" s="53"/>
      <c r="N41" s="53"/>
      <c r="O41" s="7"/>
      <c r="P41" s="21"/>
      <c r="Q41" s="21"/>
      <c r="R41" s="21"/>
      <c r="S41" s="20"/>
      <c r="T41" s="20"/>
      <c r="U41" s="18"/>
      <c r="V41" s="18"/>
      <c r="W41" s="18"/>
      <c r="X41" s="18"/>
      <c r="Y41" s="17"/>
      <c r="Z41" s="17"/>
    </row>
    <row r="42" spans="2:26" ht="54.75" customHeight="1">
      <c r="B42" s="131" t="s">
        <v>25</v>
      </c>
      <c r="C42" s="132"/>
      <c r="D42" s="133" t="s">
        <v>52</v>
      </c>
      <c r="E42" s="134"/>
      <c r="F42" s="134"/>
      <c r="G42" s="134"/>
      <c r="H42" s="125" t="s">
        <v>53</v>
      </c>
      <c r="I42" s="126"/>
      <c r="J42" s="127"/>
      <c r="K42" s="117" t="s">
        <v>54</v>
      </c>
      <c r="L42" s="117"/>
      <c r="M42" s="117"/>
      <c r="N42" s="117"/>
      <c r="O42" s="117"/>
      <c r="P42" s="21"/>
      <c r="Q42" s="21"/>
      <c r="R42" s="21"/>
      <c r="S42" s="20"/>
      <c r="T42" s="20"/>
      <c r="U42" s="18"/>
      <c r="V42" s="18"/>
      <c r="W42" s="18"/>
      <c r="X42" s="18"/>
      <c r="Y42" s="17"/>
      <c r="Z42" s="17"/>
    </row>
    <row r="43" spans="2:26" ht="54.75" customHeight="1">
      <c r="B43" s="118" t="s">
        <v>8</v>
      </c>
      <c r="C43" s="119"/>
      <c r="D43" s="120">
        <v>1000000</v>
      </c>
      <c r="E43" s="121"/>
      <c r="F43" s="121"/>
      <c r="G43" s="29" t="s">
        <v>0</v>
      </c>
      <c r="H43" s="122">
        <f>IF(B43="","",430000)</f>
        <v>430000</v>
      </c>
      <c r="I43" s="122"/>
      <c r="J43" s="109" t="s">
        <v>0</v>
      </c>
      <c r="K43" s="123">
        <f>IF(B43="","",IF(D43-H43&lt;=0,0,D43-H43))</f>
        <v>570000</v>
      </c>
      <c r="L43" s="124"/>
      <c r="M43" s="124"/>
      <c r="N43" s="124"/>
      <c r="O43" s="30" t="s">
        <v>0</v>
      </c>
      <c r="P43" s="21"/>
      <c r="Q43" s="21"/>
      <c r="R43" s="21"/>
      <c r="S43" s="20"/>
      <c r="T43" s="20"/>
      <c r="U43" s="18"/>
      <c r="V43" s="18"/>
      <c r="W43" s="18"/>
      <c r="X43" s="18"/>
      <c r="Y43" s="17"/>
      <c r="Z43" s="17"/>
    </row>
    <row r="44" spans="2:26" ht="54.75" customHeight="1">
      <c r="B44" s="128" t="s">
        <v>9</v>
      </c>
      <c r="C44" s="129"/>
      <c r="D44" s="120"/>
      <c r="E44" s="121"/>
      <c r="F44" s="121"/>
      <c r="G44" s="29" t="s">
        <v>0</v>
      </c>
      <c r="H44" s="122">
        <f>IF(B44="","",430000)</f>
        <v>430000</v>
      </c>
      <c r="I44" s="122"/>
      <c r="J44" s="109" t="s">
        <v>0</v>
      </c>
      <c r="K44" s="123">
        <f>IF(B44="","",IF(D44-H44&lt;=0,0,D44-H44))</f>
        <v>0</v>
      </c>
      <c r="L44" s="124"/>
      <c r="M44" s="124"/>
      <c r="N44" s="124"/>
      <c r="O44" s="30" t="s">
        <v>0</v>
      </c>
      <c r="P44" s="21"/>
      <c r="Q44" s="21"/>
      <c r="R44" s="21" t="s">
        <v>19</v>
      </c>
      <c r="S44" s="20"/>
      <c r="T44" s="20"/>
      <c r="U44" s="18"/>
      <c r="V44" s="18"/>
      <c r="W44" s="18"/>
      <c r="X44" s="18"/>
      <c r="Y44" s="17"/>
      <c r="Z44" s="17"/>
    </row>
    <row r="45" spans="2:26" ht="26.25" customHeight="1">
      <c r="B45" s="41"/>
      <c r="C45" s="44"/>
      <c r="D45" s="45"/>
      <c r="E45" s="46"/>
      <c r="F45" s="46"/>
      <c r="G45" s="6"/>
      <c r="H45" s="51"/>
      <c r="I45" s="51"/>
      <c r="J45" s="7"/>
      <c r="K45" s="52"/>
      <c r="L45" s="53"/>
      <c r="M45" s="53"/>
      <c r="N45" s="53"/>
      <c r="O45" s="7"/>
      <c r="P45" s="21"/>
      <c r="Q45" s="21"/>
      <c r="R45" s="21"/>
      <c r="S45" s="20"/>
      <c r="T45" s="20"/>
      <c r="U45" s="18"/>
      <c r="V45" s="18"/>
      <c r="W45" s="18"/>
      <c r="X45" s="18"/>
      <c r="Y45" s="17"/>
      <c r="Z45" s="17"/>
    </row>
    <row r="46" spans="1:26" s="38" customFormat="1" ht="26.25" customHeight="1">
      <c r="A46" s="40"/>
      <c r="B46" s="130"/>
      <c r="C46" s="130"/>
      <c r="D46" s="130"/>
      <c r="E46" s="130"/>
      <c r="F46" s="130"/>
      <c r="G46" s="130"/>
      <c r="H46" s="130"/>
      <c r="I46" s="130"/>
      <c r="J46" s="130"/>
      <c r="K46" s="130"/>
      <c r="L46" s="130"/>
      <c r="M46" s="130"/>
      <c r="N46" s="130"/>
      <c r="O46" s="130"/>
      <c r="P46" s="34"/>
      <c r="Q46" s="34"/>
      <c r="R46" s="34"/>
      <c r="S46" s="43"/>
      <c r="T46" s="43"/>
      <c r="U46" s="39"/>
      <c r="V46" s="39"/>
      <c r="W46" s="39"/>
      <c r="X46" s="39"/>
      <c r="Y46" s="50"/>
      <c r="Z46" s="50"/>
    </row>
    <row r="47" spans="1:26" s="38" customFormat="1" ht="54.75" customHeight="1">
      <c r="A47" s="40"/>
      <c r="B47" s="130"/>
      <c r="C47" s="130"/>
      <c r="D47" s="130"/>
      <c r="E47" s="130"/>
      <c r="F47" s="130"/>
      <c r="G47" s="130"/>
      <c r="H47" s="130"/>
      <c r="I47" s="130"/>
      <c r="J47" s="130"/>
      <c r="K47" s="130"/>
      <c r="L47" s="130"/>
      <c r="M47" s="130"/>
      <c r="N47" s="130"/>
      <c r="O47" s="130"/>
      <c r="P47" s="34"/>
      <c r="Q47" s="34"/>
      <c r="R47" s="34"/>
      <c r="S47" s="43"/>
      <c r="T47" s="43"/>
      <c r="U47" s="39"/>
      <c r="V47" s="39"/>
      <c r="W47" s="39"/>
      <c r="X47" s="39"/>
      <c r="Y47" s="50"/>
      <c r="Z47" s="50"/>
    </row>
    <row r="48" spans="1:26" s="38" customFormat="1" ht="86.25" customHeight="1">
      <c r="A48" s="40"/>
      <c r="B48" s="34"/>
      <c r="C48" s="34"/>
      <c r="D48" s="34"/>
      <c r="E48" s="34"/>
      <c r="F48" s="34"/>
      <c r="G48" s="34"/>
      <c r="H48" s="34"/>
      <c r="I48" s="34"/>
      <c r="J48" s="34"/>
      <c r="K48" s="34"/>
      <c r="L48" s="34"/>
      <c r="M48" s="34"/>
      <c r="N48" s="34"/>
      <c r="O48" s="34"/>
      <c r="P48" s="34"/>
      <c r="Q48" s="34"/>
      <c r="R48" s="34"/>
      <c r="S48" s="43"/>
      <c r="T48" s="43"/>
      <c r="U48" s="39"/>
      <c r="V48" s="39"/>
      <c r="W48" s="39"/>
      <c r="X48" s="39"/>
      <c r="Y48" s="50"/>
      <c r="Z48" s="50"/>
    </row>
    <row r="49" spans="2:26" ht="54.75" customHeight="1" thickBot="1">
      <c r="B49" s="42" t="s">
        <v>15</v>
      </c>
      <c r="C49" s="21"/>
      <c r="D49" s="21"/>
      <c r="E49" s="21"/>
      <c r="F49" s="21"/>
      <c r="G49" s="21"/>
      <c r="H49" s="21"/>
      <c r="I49" s="21"/>
      <c r="J49" s="21"/>
      <c r="K49" s="21"/>
      <c r="L49" s="21"/>
      <c r="M49" s="21"/>
      <c r="N49" s="21"/>
      <c r="O49" s="21"/>
      <c r="P49" s="21"/>
      <c r="Q49" s="21"/>
      <c r="R49" s="21"/>
      <c r="S49" s="20"/>
      <c r="T49" s="20"/>
      <c r="U49" s="18"/>
      <c r="V49" s="18"/>
      <c r="W49" s="18"/>
      <c r="X49" s="18"/>
      <c r="Y49" s="17"/>
      <c r="Z49" s="17"/>
    </row>
    <row r="50" spans="2:26" ht="54.75" customHeight="1">
      <c r="B50" s="131" t="s">
        <v>25</v>
      </c>
      <c r="C50" s="132"/>
      <c r="D50" s="133" t="s">
        <v>52</v>
      </c>
      <c r="E50" s="134"/>
      <c r="F50" s="134"/>
      <c r="G50" s="134"/>
      <c r="H50" s="125" t="s">
        <v>53</v>
      </c>
      <c r="I50" s="126"/>
      <c r="J50" s="127"/>
      <c r="K50" s="117" t="s">
        <v>54</v>
      </c>
      <c r="L50" s="117"/>
      <c r="M50" s="117"/>
      <c r="N50" s="117"/>
      <c r="O50" s="117"/>
      <c r="P50" s="21"/>
      <c r="Q50" s="21"/>
      <c r="R50" s="21"/>
      <c r="S50" s="20"/>
      <c r="T50" s="20"/>
      <c r="U50" s="18"/>
      <c r="V50" s="18"/>
      <c r="W50" s="18"/>
      <c r="X50" s="18"/>
      <c r="Y50" s="17"/>
      <c r="Z50" s="17"/>
    </row>
    <row r="51" spans="2:26" ht="54.75" customHeight="1">
      <c r="B51" s="118" t="s">
        <v>8</v>
      </c>
      <c r="C51" s="119"/>
      <c r="D51" s="120">
        <v>2000000</v>
      </c>
      <c r="E51" s="121"/>
      <c r="F51" s="121"/>
      <c r="G51" s="29" t="s">
        <v>0</v>
      </c>
      <c r="H51" s="122">
        <f>IF(B51="","",430000)</f>
        <v>430000</v>
      </c>
      <c r="I51" s="122"/>
      <c r="J51" s="109" t="s">
        <v>0</v>
      </c>
      <c r="K51" s="123">
        <f>IF(B51="","",IF(D51-H51&lt;=0,0,D51-H51))</f>
        <v>1570000</v>
      </c>
      <c r="L51" s="124"/>
      <c r="M51" s="124"/>
      <c r="N51" s="124"/>
      <c r="O51" s="30" t="s">
        <v>0</v>
      </c>
      <c r="P51" s="21"/>
      <c r="Q51" s="21"/>
      <c r="R51" s="21"/>
      <c r="S51" s="20"/>
      <c r="T51" s="20"/>
      <c r="U51" s="18"/>
      <c r="V51" s="18"/>
      <c r="W51" s="18"/>
      <c r="X51" s="18"/>
      <c r="Y51" s="17"/>
      <c r="Z51" s="17"/>
    </row>
    <row r="52" spans="2:26" ht="54.75" customHeight="1">
      <c r="B52" s="128" t="s">
        <v>58</v>
      </c>
      <c r="C52" s="129"/>
      <c r="D52" s="120">
        <v>3000000</v>
      </c>
      <c r="E52" s="121"/>
      <c r="F52" s="121"/>
      <c r="G52" s="29" t="s">
        <v>0</v>
      </c>
      <c r="H52" s="122">
        <f>IF(B52="","",430000)</f>
        <v>430000</v>
      </c>
      <c r="I52" s="122"/>
      <c r="J52" s="109" t="s">
        <v>0</v>
      </c>
      <c r="K52" s="123">
        <f>IF(B52="","",IF(D52-H52&lt;=0,0,D52-H52))</f>
        <v>2570000</v>
      </c>
      <c r="L52" s="124"/>
      <c r="M52" s="124"/>
      <c r="N52" s="124"/>
      <c r="O52" s="30" t="s">
        <v>0</v>
      </c>
      <c r="P52" s="21"/>
      <c r="Q52" s="21"/>
      <c r="R52" s="21" t="s">
        <v>59</v>
      </c>
      <c r="S52" s="20"/>
      <c r="T52" s="20"/>
      <c r="U52" s="18"/>
      <c r="V52" s="18"/>
      <c r="W52" s="18"/>
      <c r="X52" s="18"/>
      <c r="Y52" s="17"/>
      <c r="Z52" s="17"/>
    </row>
    <row r="53" spans="2:26" ht="33" customHeight="1">
      <c r="B53" s="41"/>
      <c r="C53" s="44"/>
      <c r="D53" s="45"/>
      <c r="E53" s="46"/>
      <c r="F53" s="46"/>
      <c r="G53" s="6"/>
      <c r="H53" s="51"/>
      <c r="I53" s="51"/>
      <c r="J53" s="7"/>
      <c r="K53" s="52"/>
      <c r="L53" s="53"/>
      <c r="M53" s="53"/>
      <c r="N53" s="53"/>
      <c r="O53" s="7"/>
      <c r="P53" s="21"/>
      <c r="Q53" s="21"/>
      <c r="R53" s="21"/>
      <c r="S53" s="20"/>
      <c r="T53" s="20"/>
      <c r="U53" s="18"/>
      <c r="V53" s="18"/>
      <c r="W53" s="18"/>
      <c r="X53" s="18"/>
      <c r="Y53" s="17"/>
      <c r="Z53" s="17"/>
    </row>
    <row r="54" spans="2:26" ht="33" customHeight="1">
      <c r="B54" s="41"/>
      <c r="C54" s="44"/>
      <c r="D54" s="45"/>
      <c r="E54" s="46"/>
      <c r="F54" s="46"/>
      <c r="G54" s="6"/>
      <c r="H54" s="51"/>
      <c r="I54" s="51"/>
      <c r="J54" s="7"/>
      <c r="K54" s="52"/>
      <c r="L54" s="53"/>
      <c r="M54" s="53"/>
      <c r="N54" s="53"/>
      <c r="O54" s="7"/>
      <c r="P54" s="21"/>
      <c r="Q54" s="21"/>
      <c r="R54" s="21"/>
      <c r="S54" s="20"/>
      <c r="T54" s="20"/>
      <c r="U54" s="18"/>
      <c r="V54" s="18"/>
      <c r="W54" s="18"/>
      <c r="X54" s="18"/>
      <c r="Y54" s="17"/>
      <c r="Z54" s="17"/>
    </row>
    <row r="55" spans="2:26" ht="33" customHeight="1">
      <c r="B55" s="41"/>
      <c r="C55" s="44"/>
      <c r="D55" s="45"/>
      <c r="E55" s="46"/>
      <c r="F55" s="46"/>
      <c r="G55" s="6"/>
      <c r="H55" s="51"/>
      <c r="I55" s="51"/>
      <c r="J55" s="7"/>
      <c r="K55" s="52"/>
      <c r="L55" s="53"/>
      <c r="M55" s="53"/>
      <c r="N55" s="53"/>
      <c r="O55" s="7"/>
      <c r="P55" s="21"/>
      <c r="Q55" s="21"/>
      <c r="R55" s="21"/>
      <c r="S55" s="20"/>
      <c r="T55" s="20"/>
      <c r="U55" s="18"/>
      <c r="V55" s="18"/>
      <c r="W55" s="18"/>
      <c r="X55" s="18"/>
      <c r="Y55" s="17"/>
      <c r="Z55" s="17"/>
    </row>
    <row r="56" spans="2:26" ht="33" customHeight="1">
      <c r="B56" s="41"/>
      <c r="C56" s="44"/>
      <c r="D56" s="45"/>
      <c r="E56" s="46"/>
      <c r="F56" s="46"/>
      <c r="G56" s="6"/>
      <c r="H56" s="51"/>
      <c r="I56" s="51"/>
      <c r="J56" s="7"/>
      <c r="K56" s="52"/>
      <c r="L56" s="53"/>
      <c r="M56" s="53"/>
      <c r="N56" s="53"/>
      <c r="O56" s="7"/>
      <c r="P56" s="21"/>
      <c r="Q56" s="21"/>
      <c r="R56" s="21"/>
      <c r="S56" s="20"/>
      <c r="T56" s="20"/>
      <c r="U56" s="18"/>
      <c r="V56" s="18"/>
      <c r="W56" s="18"/>
      <c r="X56" s="18"/>
      <c r="Y56" s="17"/>
      <c r="Z56" s="17"/>
    </row>
    <row r="57" spans="2:26" ht="33" customHeight="1">
      <c r="B57" s="41"/>
      <c r="C57" s="44"/>
      <c r="D57" s="45"/>
      <c r="E57" s="46"/>
      <c r="F57" s="46"/>
      <c r="G57" s="6"/>
      <c r="H57" s="51"/>
      <c r="I57" s="51"/>
      <c r="J57" s="7"/>
      <c r="K57" s="52"/>
      <c r="L57" s="53"/>
      <c r="M57" s="53"/>
      <c r="N57" s="53"/>
      <c r="O57" s="7"/>
      <c r="P57" s="21"/>
      <c r="Q57" s="21"/>
      <c r="R57" s="21"/>
      <c r="S57" s="20"/>
      <c r="T57" s="20"/>
      <c r="U57" s="18"/>
      <c r="V57" s="18"/>
      <c r="W57" s="18"/>
      <c r="X57" s="18"/>
      <c r="Y57" s="17"/>
      <c r="Z57" s="17"/>
    </row>
    <row r="58" spans="2:26" ht="54.75" customHeight="1">
      <c r="B58" s="42"/>
      <c r="C58" s="44"/>
      <c r="D58" s="45"/>
      <c r="E58" s="46"/>
      <c r="F58" s="46"/>
      <c r="G58" s="6"/>
      <c r="H58" s="51"/>
      <c r="I58" s="51"/>
      <c r="J58" s="7"/>
      <c r="K58" s="52"/>
      <c r="L58" s="53"/>
      <c r="M58" s="53"/>
      <c r="N58" s="53"/>
      <c r="O58" s="7"/>
      <c r="P58" s="21"/>
      <c r="Q58" s="21"/>
      <c r="R58" s="21"/>
      <c r="S58" s="20"/>
      <c r="T58" s="20"/>
      <c r="U58" s="18"/>
      <c r="V58" s="18"/>
      <c r="W58" s="18"/>
      <c r="X58" s="18"/>
      <c r="Y58" s="17"/>
      <c r="Z58" s="17"/>
    </row>
    <row r="59" spans="2:26" ht="26.25" customHeight="1">
      <c r="B59" s="41"/>
      <c r="C59" s="44"/>
      <c r="D59" s="45"/>
      <c r="E59" s="46"/>
      <c r="F59" s="46"/>
      <c r="G59" s="6"/>
      <c r="H59" s="51"/>
      <c r="I59" s="51"/>
      <c r="J59" s="7"/>
      <c r="K59" s="52"/>
      <c r="L59" s="53"/>
      <c r="M59" s="53"/>
      <c r="N59" s="53"/>
      <c r="O59" s="7"/>
      <c r="P59" s="21"/>
      <c r="Q59" s="21"/>
      <c r="R59" s="21"/>
      <c r="S59" s="20"/>
      <c r="T59" s="20"/>
      <c r="U59" s="18"/>
      <c r="V59" s="18"/>
      <c r="W59" s="18"/>
      <c r="X59" s="18"/>
      <c r="Y59" s="17"/>
      <c r="Z59" s="17"/>
    </row>
    <row r="60" spans="2:26" ht="34.5" customHeight="1">
      <c r="B60" s="41"/>
      <c r="C60" s="44"/>
      <c r="D60" s="45"/>
      <c r="E60" s="46"/>
      <c r="F60" s="46"/>
      <c r="G60" s="6"/>
      <c r="H60" s="51"/>
      <c r="I60" s="51"/>
      <c r="J60" s="7"/>
      <c r="K60" s="52"/>
      <c r="L60" s="53"/>
      <c r="M60" s="53"/>
      <c r="N60" s="53"/>
      <c r="O60" s="7"/>
      <c r="P60" s="21"/>
      <c r="Q60" s="21"/>
      <c r="R60" s="21"/>
      <c r="S60" s="20"/>
      <c r="T60" s="20"/>
      <c r="U60" s="18"/>
      <c r="V60" s="18"/>
      <c r="W60" s="18"/>
      <c r="X60" s="18"/>
      <c r="Y60" s="17"/>
      <c r="Z60" s="17"/>
    </row>
    <row r="61" spans="2:26" ht="53.25" customHeight="1">
      <c r="B61" s="86" t="s">
        <v>30</v>
      </c>
      <c r="C61" s="44"/>
      <c r="D61" s="45"/>
      <c r="E61" s="46"/>
      <c r="F61" s="46"/>
      <c r="G61" s="6"/>
      <c r="H61" s="51"/>
      <c r="I61" s="51"/>
      <c r="J61" s="7"/>
      <c r="K61" s="52"/>
      <c r="L61" s="53"/>
      <c r="M61" s="53"/>
      <c r="N61" s="53"/>
      <c r="O61" s="7"/>
      <c r="P61" s="21"/>
      <c r="Q61" s="21"/>
      <c r="R61" s="21"/>
      <c r="S61" s="20"/>
      <c r="T61" s="20"/>
      <c r="U61" s="18"/>
      <c r="V61" s="18"/>
      <c r="W61" s="18"/>
      <c r="X61" s="18"/>
      <c r="Y61" s="17"/>
      <c r="Z61" s="17"/>
    </row>
    <row r="62" spans="2:26" ht="66" customHeight="1" thickBot="1">
      <c r="B62" s="112" t="s">
        <v>15</v>
      </c>
      <c r="C62" s="18"/>
      <c r="D62" s="18"/>
      <c r="E62" s="18"/>
      <c r="F62" s="18"/>
      <c r="G62" s="18"/>
      <c r="H62" s="18"/>
      <c r="I62" s="19"/>
      <c r="J62" s="19"/>
      <c r="K62" s="19"/>
      <c r="L62" s="19"/>
      <c r="M62" s="19"/>
      <c r="N62" s="19"/>
      <c r="O62" s="19"/>
      <c r="P62" s="20"/>
      <c r="Q62" s="20"/>
      <c r="R62" s="20"/>
      <c r="S62" s="20"/>
      <c r="T62" s="20"/>
      <c r="U62" s="18"/>
      <c r="V62" s="18"/>
      <c r="W62" s="18"/>
      <c r="X62" s="18"/>
      <c r="Y62" s="17"/>
      <c r="Z62" s="17"/>
    </row>
    <row r="63" spans="1:26" ht="54.75" customHeight="1">
      <c r="A63" s="198"/>
      <c r="B63" s="131" t="s">
        <v>25</v>
      </c>
      <c r="C63" s="132"/>
      <c r="D63" s="133" t="s">
        <v>52</v>
      </c>
      <c r="E63" s="134"/>
      <c r="F63" s="134"/>
      <c r="G63" s="134"/>
      <c r="H63" s="125" t="s">
        <v>53</v>
      </c>
      <c r="I63" s="126"/>
      <c r="J63" s="127"/>
      <c r="K63" s="117" t="s">
        <v>54</v>
      </c>
      <c r="L63" s="117"/>
      <c r="M63" s="117"/>
      <c r="N63" s="117"/>
      <c r="O63" s="117"/>
      <c r="P63" s="20"/>
      <c r="Q63" s="20"/>
      <c r="R63" s="20"/>
      <c r="S63" s="20"/>
      <c r="T63" s="20"/>
      <c r="U63" s="18"/>
      <c r="V63" s="18"/>
      <c r="W63" s="18"/>
      <c r="X63" s="18"/>
      <c r="Y63" s="17"/>
      <c r="Z63" s="17"/>
    </row>
    <row r="64" spans="1:26" ht="54.75" customHeight="1">
      <c r="A64" s="198"/>
      <c r="B64" s="191" t="s">
        <v>8</v>
      </c>
      <c r="C64" s="192"/>
      <c r="D64" s="167">
        <v>0</v>
      </c>
      <c r="E64" s="168"/>
      <c r="F64" s="168"/>
      <c r="G64" s="25" t="s">
        <v>0</v>
      </c>
      <c r="H64" s="181">
        <f aca="true" t="shared" si="0" ref="H64:H69">IF(B64="","",430000)</f>
        <v>430000</v>
      </c>
      <c r="I64" s="182"/>
      <c r="J64" s="1" t="s">
        <v>0</v>
      </c>
      <c r="K64" s="219">
        <f aca="true" t="shared" si="1" ref="K64:K69">IF(B64="","",IF(D64-H64&lt;=0,0,D64-H64))</f>
        <v>0</v>
      </c>
      <c r="L64" s="220"/>
      <c r="M64" s="220"/>
      <c r="N64" s="220"/>
      <c r="O64" s="28" t="s">
        <v>0</v>
      </c>
      <c r="P64" s="20"/>
      <c r="Q64" s="20"/>
      <c r="R64" s="20"/>
      <c r="S64" s="20"/>
      <c r="T64" s="20"/>
      <c r="U64" s="18"/>
      <c r="V64" s="18"/>
      <c r="W64" s="18"/>
      <c r="X64" s="18"/>
      <c r="Y64" s="17"/>
      <c r="Z64" s="17"/>
    </row>
    <row r="65" spans="1:26" ht="54.75" customHeight="1">
      <c r="A65" s="198"/>
      <c r="B65" s="191" t="s">
        <v>9</v>
      </c>
      <c r="C65" s="192"/>
      <c r="D65" s="162">
        <v>0</v>
      </c>
      <c r="E65" s="163"/>
      <c r="F65" s="163"/>
      <c r="G65" s="26" t="s">
        <v>0</v>
      </c>
      <c r="H65" s="181">
        <f t="shared" si="0"/>
        <v>430000</v>
      </c>
      <c r="I65" s="182"/>
      <c r="J65" s="1" t="s">
        <v>0</v>
      </c>
      <c r="K65" s="219">
        <f t="shared" si="1"/>
        <v>0</v>
      </c>
      <c r="L65" s="220"/>
      <c r="M65" s="220"/>
      <c r="N65" s="220"/>
      <c r="O65" s="28" t="s">
        <v>0</v>
      </c>
      <c r="P65" s="20"/>
      <c r="Q65" s="20"/>
      <c r="R65" s="20"/>
      <c r="S65" s="20"/>
      <c r="T65" s="20"/>
      <c r="U65" s="18"/>
      <c r="V65" s="18"/>
      <c r="W65" s="18"/>
      <c r="X65" s="18"/>
      <c r="Y65" s="17"/>
      <c r="Z65" s="17"/>
    </row>
    <row r="66" spans="1:26" ht="54.75" customHeight="1">
      <c r="A66" s="198"/>
      <c r="B66" s="191" t="s">
        <v>10</v>
      </c>
      <c r="C66" s="192"/>
      <c r="D66" s="162">
        <v>0</v>
      </c>
      <c r="E66" s="163"/>
      <c r="F66" s="163"/>
      <c r="G66" s="26" t="s">
        <v>0</v>
      </c>
      <c r="H66" s="181">
        <f t="shared" si="0"/>
        <v>430000</v>
      </c>
      <c r="I66" s="182"/>
      <c r="J66" s="1" t="s">
        <v>0</v>
      </c>
      <c r="K66" s="219">
        <f t="shared" si="1"/>
        <v>0</v>
      </c>
      <c r="L66" s="220"/>
      <c r="M66" s="220"/>
      <c r="N66" s="220"/>
      <c r="O66" s="28" t="s">
        <v>0</v>
      </c>
      <c r="P66" s="20"/>
      <c r="Q66" s="20"/>
      <c r="R66" s="20"/>
      <c r="S66" s="20"/>
      <c r="T66" s="20"/>
      <c r="U66" s="18"/>
      <c r="V66" s="18"/>
      <c r="W66" s="18"/>
      <c r="X66" s="18"/>
      <c r="Y66" s="17"/>
      <c r="Z66" s="17"/>
    </row>
    <row r="67" spans="1:26" ht="54.75" customHeight="1">
      <c r="A67" s="198"/>
      <c r="B67" s="191" t="s">
        <v>11</v>
      </c>
      <c r="C67" s="192"/>
      <c r="D67" s="162">
        <v>0</v>
      </c>
      <c r="E67" s="163"/>
      <c r="F67" s="163"/>
      <c r="G67" s="26" t="s">
        <v>0</v>
      </c>
      <c r="H67" s="181">
        <f t="shared" si="0"/>
        <v>430000</v>
      </c>
      <c r="I67" s="182"/>
      <c r="J67" s="1" t="s">
        <v>0</v>
      </c>
      <c r="K67" s="219">
        <f t="shared" si="1"/>
        <v>0</v>
      </c>
      <c r="L67" s="220"/>
      <c r="M67" s="220"/>
      <c r="N67" s="220"/>
      <c r="O67" s="28" t="s">
        <v>0</v>
      </c>
      <c r="P67" s="20"/>
      <c r="Q67" s="20"/>
      <c r="R67" s="20"/>
      <c r="S67" s="20"/>
      <c r="T67" s="20"/>
      <c r="U67" s="18"/>
      <c r="V67" s="18"/>
      <c r="W67" s="18"/>
      <c r="X67" s="18"/>
      <c r="Y67" s="17"/>
      <c r="Z67" s="17"/>
    </row>
    <row r="68" spans="1:26" ht="54.75" customHeight="1">
      <c r="A68" s="198"/>
      <c r="B68" s="191" t="s">
        <v>12</v>
      </c>
      <c r="C68" s="192"/>
      <c r="D68" s="162">
        <v>0</v>
      </c>
      <c r="E68" s="163"/>
      <c r="F68" s="163"/>
      <c r="G68" s="26" t="s">
        <v>0</v>
      </c>
      <c r="H68" s="181">
        <f t="shared" si="0"/>
        <v>430000</v>
      </c>
      <c r="I68" s="182"/>
      <c r="J68" s="1" t="s">
        <v>0</v>
      </c>
      <c r="K68" s="219">
        <f t="shared" si="1"/>
        <v>0</v>
      </c>
      <c r="L68" s="220"/>
      <c r="M68" s="220"/>
      <c r="N68" s="220"/>
      <c r="O68" s="28" t="s">
        <v>0</v>
      </c>
      <c r="P68" s="20"/>
      <c r="Q68" s="20"/>
      <c r="R68" s="20"/>
      <c r="S68" s="20"/>
      <c r="T68" s="20"/>
      <c r="U68" s="18"/>
      <c r="V68" s="18"/>
      <c r="W68" s="18"/>
      <c r="X68" s="18"/>
      <c r="Y68" s="17"/>
      <c r="Z68" s="17"/>
    </row>
    <row r="69" spans="1:26" ht="54.75" customHeight="1" thickBot="1">
      <c r="A69" s="198"/>
      <c r="B69" s="191" t="s">
        <v>13</v>
      </c>
      <c r="C69" s="192"/>
      <c r="D69" s="193">
        <v>0</v>
      </c>
      <c r="E69" s="194"/>
      <c r="F69" s="194"/>
      <c r="G69" s="27" t="s">
        <v>0</v>
      </c>
      <c r="H69" s="181">
        <f t="shared" si="0"/>
        <v>430000</v>
      </c>
      <c r="I69" s="182"/>
      <c r="J69" s="1" t="s">
        <v>0</v>
      </c>
      <c r="K69" s="219">
        <f t="shared" si="1"/>
        <v>0</v>
      </c>
      <c r="L69" s="220"/>
      <c r="M69" s="220"/>
      <c r="N69" s="220"/>
      <c r="O69" s="28" t="s">
        <v>0</v>
      </c>
      <c r="P69" s="20"/>
      <c r="Q69" s="20"/>
      <c r="R69" s="20"/>
      <c r="S69" s="20"/>
      <c r="T69" s="20"/>
      <c r="U69" s="18"/>
      <c r="V69" s="18"/>
      <c r="W69" s="18"/>
      <c r="X69" s="18"/>
      <c r="Y69" s="17"/>
      <c r="Z69" s="17"/>
    </row>
    <row r="70" spans="8:26" ht="54.75" customHeight="1">
      <c r="H70" s="131" t="s">
        <v>5</v>
      </c>
      <c r="I70" s="131"/>
      <c r="J70" s="131"/>
      <c r="K70" s="238">
        <f>SUM(K64:N69)</f>
        <v>0</v>
      </c>
      <c r="L70" s="239"/>
      <c r="M70" s="239"/>
      <c r="N70" s="239"/>
      <c r="O70" s="28" t="s">
        <v>0</v>
      </c>
      <c r="P70" s="20"/>
      <c r="Q70" s="20"/>
      <c r="R70" s="20"/>
      <c r="S70" s="20"/>
      <c r="T70" s="20"/>
      <c r="U70" s="18"/>
      <c r="V70" s="18"/>
      <c r="W70" s="18"/>
      <c r="X70" s="18"/>
      <c r="Y70" s="17"/>
      <c r="Z70" s="17"/>
    </row>
    <row r="71" spans="8:26" ht="36.75" customHeight="1">
      <c r="H71" s="8"/>
      <c r="I71" s="8"/>
      <c r="J71" s="8"/>
      <c r="K71" s="55"/>
      <c r="L71" s="55"/>
      <c r="M71" s="55"/>
      <c r="N71" s="55"/>
      <c r="O71" s="8"/>
      <c r="P71" s="20"/>
      <c r="Q71" s="20"/>
      <c r="R71" s="20"/>
      <c r="S71" s="20"/>
      <c r="T71" s="20"/>
      <c r="U71" s="18"/>
      <c r="V71" s="18"/>
      <c r="W71" s="18"/>
      <c r="X71" s="18"/>
      <c r="Y71" s="17"/>
      <c r="Z71" s="17"/>
    </row>
    <row r="72" spans="1:26" ht="39" customHeight="1">
      <c r="A72" s="89"/>
      <c r="B72" s="112" t="s">
        <v>55</v>
      </c>
      <c r="C72" s="18"/>
      <c r="D72" s="18"/>
      <c r="E72" s="18"/>
      <c r="F72" s="18"/>
      <c r="G72" s="18"/>
      <c r="H72" s="18"/>
      <c r="I72" s="19"/>
      <c r="J72" s="19"/>
      <c r="K72" s="19"/>
      <c r="L72" s="19"/>
      <c r="M72" s="19"/>
      <c r="N72" s="19"/>
      <c r="O72" s="19"/>
      <c r="P72" s="20"/>
      <c r="Q72" s="20"/>
      <c r="R72" s="20"/>
      <c r="S72" s="20"/>
      <c r="T72" s="20"/>
      <c r="U72" s="18"/>
      <c r="V72" s="18"/>
      <c r="W72" s="18"/>
      <c r="X72" s="18"/>
      <c r="Y72" s="17"/>
      <c r="Z72" s="17"/>
    </row>
    <row r="73" spans="1:26" ht="19.5" customHeight="1" thickBot="1">
      <c r="A73" s="90"/>
      <c r="B73" s="39"/>
      <c r="C73" s="18"/>
      <c r="D73" s="18"/>
      <c r="E73" s="18"/>
      <c r="F73" s="18"/>
      <c r="G73" s="18"/>
      <c r="H73" s="18"/>
      <c r="I73" s="19"/>
      <c r="J73" s="19"/>
      <c r="K73" s="19"/>
      <c r="L73" s="19"/>
      <c r="M73" s="19"/>
      <c r="N73" s="19"/>
      <c r="O73" s="19"/>
      <c r="P73" s="20"/>
      <c r="Q73" s="20"/>
      <c r="R73" s="20"/>
      <c r="S73" s="20"/>
      <c r="T73" s="20"/>
      <c r="U73" s="18"/>
      <c r="V73" s="18"/>
      <c r="W73" s="18"/>
      <c r="X73" s="18"/>
      <c r="Y73" s="17"/>
      <c r="Z73" s="17"/>
    </row>
    <row r="74" spans="1:26" ht="54.75" customHeight="1">
      <c r="A74" s="195"/>
      <c r="B74" s="131" t="s">
        <v>25</v>
      </c>
      <c r="C74" s="132"/>
      <c r="D74" s="133" t="s">
        <v>52</v>
      </c>
      <c r="E74" s="134"/>
      <c r="F74" s="134"/>
      <c r="G74" s="134"/>
      <c r="H74" s="125" t="s">
        <v>53</v>
      </c>
      <c r="I74" s="126"/>
      <c r="J74" s="127"/>
      <c r="K74" s="117" t="s">
        <v>54</v>
      </c>
      <c r="L74" s="117"/>
      <c r="M74" s="117"/>
      <c r="N74" s="117"/>
      <c r="O74" s="117"/>
      <c r="P74" s="20"/>
      <c r="Q74" s="20"/>
      <c r="R74" s="20"/>
      <c r="S74" s="20"/>
      <c r="T74" s="20"/>
      <c r="U74" s="18"/>
      <c r="V74" s="18"/>
      <c r="W74" s="18"/>
      <c r="X74" s="18"/>
      <c r="Y74" s="17"/>
      <c r="Z74" s="17"/>
    </row>
    <row r="75" spans="1:26" ht="54.75" customHeight="1">
      <c r="A75" s="195"/>
      <c r="B75" s="196" t="s">
        <v>8</v>
      </c>
      <c r="C75" s="197"/>
      <c r="D75" s="167">
        <v>0</v>
      </c>
      <c r="E75" s="168"/>
      <c r="F75" s="168"/>
      <c r="G75" s="59" t="s">
        <v>0</v>
      </c>
      <c r="H75" s="223">
        <f>IF(B75="","",430000)</f>
        <v>430000</v>
      </c>
      <c r="I75" s="224"/>
      <c r="J75" s="22" t="s">
        <v>0</v>
      </c>
      <c r="K75" s="221">
        <f>IF(B75="","",IF(D75-H75&lt;=0,0,D75-H75))</f>
        <v>0</v>
      </c>
      <c r="L75" s="222"/>
      <c r="M75" s="222"/>
      <c r="N75" s="222"/>
      <c r="O75" s="56" t="s">
        <v>0</v>
      </c>
      <c r="P75" s="20"/>
      <c r="Q75" s="20"/>
      <c r="R75" s="20"/>
      <c r="S75" s="20"/>
      <c r="T75" s="20"/>
      <c r="U75" s="18"/>
      <c r="V75" s="18"/>
      <c r="W75" s="18"/>
      <c r="X75" s="18"/>
      <c r="Y75" s="17"/>
      <c r="Z75" s="17"/>
    </row>
    <row r="76" spans="1:26" ht="54.75" customHeight="1">
      <c r="A76" s="195"/>
      <c r="B76" s="196" t="s">
        <v>9</v>
      </c>
      <c r="C76" s="197"/>
      <c r="D76" s="162">
        <v>0</v>
      </c>
      <c r="E76" s="163"/>
      <c r="F76" s="163"/>
      <c r="G76" s="60" t="s">
        <v>0</v>
      </c>
      <c r="H76" s="223">
        <f>IF(B76="","",430000)</f>
        <v>430000</v>
      </c>
      <c r="I76" s="224"/>
      <c r="J76" s="1" t="s">
        <v>0</v>
      </c>
      <c r="K76" s="221">
        <f>IF(B76="","",IF(D76-H76&lt;=0,0,D76-H76))</f>
        <v>0</v>
      </c>
      <c r="L76" s="222"/>
      <c r="M76" s="222"/>
      <c r="N76" s="222"/>
      <c r="O76" s="58" t="s">
        <v>0</v>
      </c>
      <c r="P76" s="20"/>
      <c r="Q76" s="20"/>
      <c r="R76" s="20"/>
      <c r="S76" s="20"/>
      <c r="T76" s="20"/>
      <c r="U76" s="18"/>
      <c r="V76" s="18"/>
      <c r="W76" s="18"/>
      <c r="X76" s="18"/>
      <c r="Y76" s="17"/>
      <c r="Z76" s="17"/>
    </row>
    <row r="77" spans="1:26" ht="54.75" customHeight="1">
      <c r="A77" s="195"/>
      <c r="B77" s="196" t="s">
        <v>10</v>
      </c>
      <c r="C77" s="197"/>
      <c r="D77" s="162">
        <v>0</v>
      </c>
      <c r="E77" s="163"/>
      <c r="F77" s="163"/>
      <c r="G77" s="60" t="s">
        <v>0</v>
      </c>
      <c r="H77" s="223">
        <f>IF(B77="","",430000)</f>
        <v>430000</v>
      </c>
      <c r="I77" s="224"/>
      <c r="J77" s="1" t="s">
        <v>0</v>
      </c>
      <c r="K77" s="221">
        <f>IF(B77="","",IF(D77-H77&lt;=0,0,D77-H77))</f>
        <v>0</v>
      </c>
      <c r="L77" s="222"/>
      <c r="M77" s="222"/>
      <c r="N77" s="222"/>
      <c r="O77" s="58" t="s">
        <v>0</v>
      </c>
      <c r="P77" s="20"/>
      <c r="Q77" s="20"/>
      <c r="R77" s="20"/>
      <c r="S77" s="20"/>
      <c r="T77" s="20"/>
      <c r="U77" s="18"/>
      <c r="V77" s="18"/>
      <c r="W77" s="18"/>
      <c r="X77" s="18"/>
      <c r="Y77" s="17"/>
      <c r="Z77" s="17"/>
    </row>
    <row r="78" spans="1:26" ht="54.75" customHeight="1" thickBot="1">
      <c r="A78" s="195"/>
      <c r="B78" s="196" t="s">
        <v>11</v>
      </c>
      <c r="C78" s="197"/>
      <c r="D78" s="193">
        <v>0</v>
      </c>
      <c r="E78" s="194"/>
      <c r="F78" s="194"/>
      <c r="G78" s="61" t="s">
        <v>0</v>
      </c>
      <c r="H78" s="181">
        <f>IF(B78="","",430000)</f>
        <v>430000</v>
      </c>
      <c r="I78" s="182"/>
      <c r="J78" s="9" t="s">
        <v>0</v>
      </c>
      <c r="K78" s="219">
        <f>IF(B78="","",IF(D78-H78&lt;=0,0,D78-H78))</f>
        <v>0</v>
      </c>
      <c r="L78" s="220"/>
      <c r="M78" s="220"/>
      <c r="N78" s="220"/>
      <c r="O78" s="32" t="s">
        <v>0</v>
      </c>
      <c r="P78" s="20"/>
      <c r="Q78" s="20"/>
      <c r="R78" s="20"/>
      <c r="S78" s="20"/>
      <c r="T78" s="20"/>
      <c r="U78" s="18"/>
      <c r="V78" s="18"/>
      <c r="W78" s="18"/>
      <c r="X78" s="18"/>
      <c r="Y78" s="17"/>
      <c r="Z78" s="17"/>
    </row>
    <row r="79" spans="8:26" ht="54.75" customHeight="1">
      <c r="H79" s="164" t="s">
        <v>5</v>
      </c>
      <c r="I79" s="165"/>
      <c r="J79" s="166"/>
      <c r="K79" s="226">
        <f>SUM(K75:N78)</f>
        <v>0</v>
      </c>
      <c r="L79" s="227"/>
      <c r="M79" s="227"/>
      <c r="N79" s="227"/>
      <c r="O79" s="32" t="s">
        <v>0</v>
      </c>
      <c r="P79" s="20"/>
      <c r="Q79" s="20"/>
      <c r="R79" s="20"/>
      <c r="S79" s="20"/>
      <c r="T79" s="20"/>
      <c r="U79" s="18"/>
      <c r="V79" s="18"/>
      <c r="W79" s="18"/>
      <c r="X79" s="18"/>
      <c r="Y79" s="17"/>
      <c r="Z79" s="17"/>
    </row>
    <row r="80" spans="2:26" ht="19.5" customHeight="1">
      <c r="B80" s="39"/>
      <c r="C80" s="18"/>
      <c r="D80" s="18"/>
      <c r="E80" s="18"/>
      <c r="F80" s="18"/>
      <c r="G80" s="18"/>
      <c r="H80" s="18"/>
      <c r="I80" s="19"/>
      <c r="J80" s="19"/>
      <c r="K80" s="19"/>
      <c r="L80" s="19"/>
      <c r="M80" s="19"/>
      <c r="N80" s="19"/>
      <c r="O80" s="19"/>
      <c r="P80" s="20"/>
      <c r="Q80" s="20"/>
      <c r="R80" s="20"/>
      <c r="S80" s="20"/>
      <c r="T80" s="20"/>
      <c r="U80" s="18"/>
      <c r="V80" s="18"/>
      <c r="W80" s="18"/>
      <c r="X80" s="18"/>
      <c r="Y80" s="17"/>
      <c r="Z80" s="17"/>
    </row>
    <row r="81" spans="2:26" ht="14.25" customHeight="1">
      <c r="B81" s="39"/>
      <c r="C81" s="18"/>
      <c r="D81" s="18"/>
      <c r="E81" s="18"/>
      <c r="F81" s="18"/>
      <c r="G81" s="18"/>
      <c r="H81" s="18"/>
      <c r="I81" s="19"/>
      <c r="J81" s="19"/>
      <c r="K81" s="19"/>
      <c r="L81" s="19"/>
      <c r="M81" s="19"/>
      <c r="N81" s="19"/>
      <c r="O81" s="19"/>
      <c r="P81" s="20"/>
      <c r="Q81" s="20"/>
      <c r="R81" s="20"/>
      <c r="S81" s="20"/>
      <c r="T81" s="20"/>
      <c r="U81" s="18"/>
      <c r="V81" s="18"/>
      <c r="W81" s="18"/>
      <c r="X81" s="18"/>
      <c r="Y81" s="17"/>
      <c r="Z81" s="17"/>
    </row>
    <row r="82" spans="2:26" ht="30.75" customHeight="1">
      <c r="B82" s="41"/>
      <c r="C82" s="44"/>
      <c r="D82" s="45"/>
      <c r="E82" s="46"/>
      <c r="F82" s="46"/>
      <c r="G82" s="6"/>
      <c r="H82" s="51"/>
      <c r="I82" s="51"/>
      <c r="J82" s="7"/>
      <c r="K82" s="52"/>
      <c r="L82" s="53"/>
      <c r="M82" s="53"/>
      <c r="N82" s="53"/>
      <c r="O82" s="7"/>
      <c r="P82" s="21"/>
      <c r="Q82" s="21"/>
      <c r="R82" s="21"/>
      <c r="S82" s="20"/>
      <c r="T82" s="20"/>
      <c r="U82" s="18"/>
      <c r="V82" s="18"/>
      <c r="W82" s="18"/>
      <c r="X82" s="18"/>
      <c r="Y82" s="17"/>
      <c r="Z82" s="17"/>
    </row>
    <row r="83" spans="1:24" s="7" customFormat="1" ht="48" customHeight="1">
      <c r="A83" s="3"/>
      <c r="B83" s="34"/>
      <c r="C83" s="21"/>
      <c r="D83" s="21"/>
      <c r="E83" s="21"/>
      <c r="F83" s="21"/>
      <c r="G83" s="21"/>
      <c r="H83" s="21"/>
      <c r="I83" s="21"/>
      <c r="J83" s="21"/>
      <c r="K83" s="21"/>
      <c r="L83" s="21"/>
      <c r="M83" s="21"/>
      <c r="N83" s="21"/>
      <c r="O83" s="21"/>
      <c r="P83" s="21"/>
      <c r="Q83" s="21"/>
      <c r="R83" s="21"/>
      <c r="S83" s="21"/>
      <c r="T83" s="12"/>
      <c r="U83" s="12"/>
      <c r="V83" s="12"/>
      <c r="W83" s="12"/>
      <c r="X83" s="12"/>
    </row>
    <row r="84" spans="1:24" s="7" customFormat="1" ht="48" customHeight="1">
      <c r="A84" s="3"/>
      <c r="B84" s="34"/>
      <c r="C84" s="21"/>
      <c r="D84" s="21"/>
      <c r="E84" s="21"/>
      <c r="F84" s="21"/>
      <c r="G84" s="21"/>
      <c r="H84" s="21"/>
      <c r="I84" s="21"/>
      <c r="J84" s="21"/>
      <c r="K84" s="21"/>
      <c r="L84" s="21"/>
      <c r="M84" s="21"/>
      <c r="N84" s="21"/>
      <c r="O84" s="21"/>
      <c r="P84" s="21"/>
      <c r="Q84" s="21"/>
      <c r="R84" s="21"/>
      <c r="S84" s="21"/>
      <c r="T84" s="12"/>
      <c r="U84" s="12"/>
      <c r="V84" s="12"/>
      <c r="W84" s="12"/>
      <c r="X84" s="12"/>
    </row>
    <row r="85" spans="1:24" ht="48" customHeight="1">
      <c r="A85" s="3"/>
      <c r="B85" s="36"/>
      <c r="C85" s="3"/>
      <c r="D85" s="3"/>
      <c r="E85" s="3"/>
      <c r="F85" s="4"/>
      <c r="G85" s="3"/>
      <c r="H85" s="5"/>
      <c r="I85" s="3"/>
      <c r="J85" s="3"/>
      <c r="K85" s="3"/>
      <c r="L85" s="3"/>
      <c r="M85" s="3"/>
      <c r="N85" s="3"/>
      <c r="O85" s="3"/>
      <c r="P85" s="3"/>
      <c r="Q85" s="3"/>
      <c r="R85" s="3"/>
      <c r="X85" s="3"/>
    </row>
    <row r="86" spans="1:25" ht="72.75" customHeight="1">
      <c r="A86" s="91"/>
      <c r="B86" s="225" t="s">
        <v>72</v>
      </c>
      <c r="C86" s="225"/>
      <c r="D86" s="225"/>
      <c r="E86" s="225"/>
      <c r="F86" s="225"/>
      <c r="G86" s="225"/>
      <c r="H86" s="225"/>
      <c r="I86" s="225"/>
      <c r="J86" s="225"/>
      <c r="K86" s="225"/>
      <c r="L86" s="225"/>
      <c r="M86" s="225"/>
      <c r="N86" s="225"/>
      <c r="O86" s="225"/>
      <c r="P86" s="225"/>
      <c r="Q86" s="225"/>
      <c r="R86" s="225"/>
      <c r="S86" s="225"/>
      <c r="T86" s="225"/>
      <c r="U86" s="225"/>
      <c r="V86" s="225"/>
      <c r="W86" s="225"/>
      <c r="X86" s="225"/>
      <c r="Y86" s="225"/>
    </row>
    <row r="87" spans="1:25" ht="101.25" customHeight="1">
      <c r="A87" s="65"/>
      <c r="B87" s="68"/>
      <c r="C87" s="157" t="s">
        <v>3</v>
      </c>
      <c r="D87" s="158"/>
      <c r="E87" s="158"/>
      <c r="F87" s="158"/>
      <c r="G87" s="158"/>
      <c r="H87" s="158"/>
      <c r="I87" s="159"/>
      <c r="J87" s="240" t="s">
        <v>65</v>
      </c>
      <c r="K87" s="241"/>
      <c r="L87" s="241"/>
      <c r="M87" s="241"/>
      <c r="N87" s="241"/>
      <c r="O87" s="241"/>
      <c r="P87" s="241"/>
      <c r="Q87" s="241"/>
      <c r="R87" s="242"/>
      <c r="S87" s="157" t="s">
        <v>4</v>
      </c>
      <c r="T87" s="158"/>
      <c r="U87" s="158"/>
      <c r="V87" s="158"/>
      <c r="W87" s="158"/>
      <c r="X87" s="158"/>
      <c r="Y87" s="159"/>
    </row>
    <row r="88" spans="1:25" ht="92.25" customHeight="1">
      <c r="A88" s="91"/>
      <c r="B88" s="113" t="s">
        <v>22</v>
      </c>
      <c r="C88" s="160">
        <f>K70</f>
        <v>0</v>
      </c>
      <c r="D88" s="161"/>
      <c r="E88" s="69" t="s">
        <v>1</v>
      </c>
      <c r="F88" s="70">
        <v>6.3</v>
      </c>
      <c r="G88" s="71" t="s">
        <v>29</v>
      </c>
      <c r="H88" s="96">
        <f>C88*F88/100</f>
        <v>0</v>
      </c>
      <c r="I88" s="72" t="s">
        <v>0</v>
      </c>
      <c r="J88" s="160">
        <f>K70</f>
        <v>0</v>
      </c>
      <c r="K88" s="161"/>
      <c r="L88" s="69" t="s">
        <v>1</v>
      </c>
      <c r="M88" s="138">
        <v>2.2</v>
      </c>
      <c r="N88" s="138"/>
      <c r="O88" s="138"/>
      <c r="P88" s="71" t="s">
        <v>29</v>
      </c>
      <c r="Q88" s="96">
        <f>J88*M88/100</f>
        <v>0</v>
      </c>
      <c r="R88" s="72" t="s">
        <v>0</v>
      </c>
      <c r="S88" s="160">
        <f>K79</f>
        <v>0</v>
      </c>
      <c r="T88" s="161"/>
      <c r="U88" s="71" t="s">
        <v>1</v>
      </c>
      <c r="V88" s="70">
        <v>1.9</v>
      </c>
      <c r="W88" s="71" t="s">
        <v>29</v>
      </c>
      <c r="X88" s="96">
        <f>S88*V88/100</f>
        <v>0</v>
      </c>
      <c r="Y88" s="72" t="s">
        <v>0</v>
      </c>
    </row>
    <row r="89" spans="1:25" ht="92.25" customHeight="1">
      <c r="A89" s="91"/>
      <c r="B89" s="114" t="s">
        <v>33</v>
      </c>
      <c r="C89" s="175">
        <v>28800</v>
      </c>
      <c r="D89" s="176"/>
      <c r="E89" s="73" t="s">
        <v>1</v>
      </c>
      <c r="F89" s="74">
        <f>B7</f>
        <v>0</v>
      </c>
      <c r="G89" s="74" t="s">
        <v>2</v>
      </c>
      <c r="H89" s="97">
        <f>C89*F89</f>
        <v>0</v>
      </c>
      <c r="I89" s="75" t="s">
        <v>0</v>
      </c>
      <c r="J89" s="175">
        <v>9600</v>
      </c>
      <c r="K89" s="176"/>
      <c r="L89" s="73" t="s">
        <v>1</v>
      </c>
      <c r="M89" s="139">
        <f>F89</f>
        <v>0</v>
      </c>
      <c r="N89" s="139"/>
      <c r="O89" s="139"/>
      <c r="P89" s="74" t="s">
        <v>2</v>
      </c>
      <c r="Q89" s="97">
        <f>J89*M89</f>
        <v>0</v>
      </c>
      <c r="R89" s="75" t="s">
        <v>0</v>
      </c>
      <c r="S89" s="175">
        <v>12000</v>
      </c>
      <c r="T89" s="176"/>
      <c r="U89" s="74" t="s">
        <v>1</v>
      </c>
      <c r="V89" s="110">
        <f>F7</f>
        <v>0</v>
      </c>
      <c r="W89" s="74" t="s">
        <v>2</v>
      </c>
      <c r="X89" s="97">
        <f>S89*V89</f>
        <v>0</v>
      </c>
      <c r="Y89" s="75" t="s">
        <v>0</v>
      </c>
    </row>
    <row r="90" spans="1:25" ht="92.25" customHeight="1">
      <c r="A90" s="91"/>
      <c r="B90" s="113" t="s">
        <v>32</v>
      </c>
      <c r="C90" s="76"/>
      <c r="D90" s="71"/>
      <c r="E90" s="237">
        <v>20400</v>
      </c>
      <c r="F90" s="237"/>
      <c r="G90" s="237"/>
      <c r="H90" s="99" t="s">
        <v>0</v>
      </c>
      <c r="I90" s="100"/>
      <c r="J90" s="101"/>
      <c r="K90" s="99"/>
      <c r="L90" s="237">
        <v>6000</v>
      </c>
      <c r="M90" s="237"/>
      <c r="N90" s="237"/>
      <c r="O90" s="237"/>
      <c r="P90" s="237"/>
      <c r="Q90" s="99" t="s">
        <v>0</v>
      </c>
      <c r="R90" s="100"/>
      <c r="S90" s="102"/>
      <c r="T90" s="103"/>
      <c r="U90" s="228">
        <v>3000</v>
      </c>
      <c r="V90" s="228"/>
      <c r="W90" s="228"/>
      <c r="X90" s="103" t="s">
        <v>0</v>
      </c>
      <c r="Y90" s="77"/>
    </row>
    <row r="91" spans="1:25" ht="113.25" customHeight="1">
      <c r="A91" s="65"/>
      <c r="B91" s="152" t="s">
        <v>21</v>
      </c>
      <c r="C91" s="78"/>
      <c r="D91" s="146">
        <f>IF(F89=0,0,IF(E90+H89+H88&gt;=650000,650000,ROUNDDOWN(E90+H89+H88,-2)))</f>
        <v>0</v>
      </c>
      <c r="E91" s="229"/>
      <c r="F91" s="229"/>
      <c r="G91" s="230" t="s">
        <v>0</v>
      </c>
      <c r="H91" s="230"/>
      <c r="I91" s="231"/>
      <c r="J91" s="98"/>
      <c r="K91" s="146">
        <f>IF(M89=0,0,IF(L90+Q89+Q88&gt;=220000,220000,ROUNDDOWN(L90+Q89+Q88,-2)))</f>
        <v>0</v>
      </c>
      <c r="L91" s="229"/>
      <c r="M91" s="229"/>
      <c r="N91" s="229"/>
      <c r="O91" s="229"/>
      <c r="P91" s="230" t="s">
        <v>0</v>
      </c>
      <c r="Q91" s="230"/>
      <c r="R91" s="231"/>
      <c r="S91" s="98"/>
      <c r="T91" s="146">
        <f>IF(V89=0,0,IF(U90+X89+X88&gt;=170000,170000,ROUNDDOWN(U90+X89+X88,-2))*AND(IF(V89&gt;0,U90+X89+X88,0)))</f>
        <v>0</v>
      </c>
      <c r="U91" s="146"/>
      <c r="V91" s="146"/>
      <c r="W91" s="230" t="s">
        <v>0</v>
      </c>
      <c r="X91" s="230"/>
      <c r="Y91" s="79"/>
    </row>
    <row r="92" spans="1:25" s="54" customFormat="1" ht="36.75" customHeight="1">
      <c r="A92" s="92"/>
      <c r="B92" s="153"/>
      <c r="C92" s="93"/>
      <c r="D92" s="111"/>
      <c r="E92" s="140" t="s">
        <v>68</v>
      </c>
      <c r="F92" s="140"/>
      <c r="G92" s="140"/>
      <c r="H92" s="140"/>
      <c r="I92" s="141"/>
      <c r="J92" s="94"/>
      <c r="K92" s="111"/>
      <c r="L92" s="140" t="s">
        <v>74</v>
      </c>
      <c r="M92" s="140"/>
      <c r="N92" s="140"/>
      <c r="O92" s="140"/>
      <c r="P92" s="140"/>
      <c r="Q92" s="140"/>
      <c r="R92" s="141"/>
      <c r="S92" s="95"/>
      <c r="T92" s="111"/>
      <c r="U92" s="142" t="s">
        <v>64</v>
      </c>
      <c r="V92" s="142"/>
      <c r="W92" s="142"/>
      <c r="X92" s="142"/>
      <c r="Y92" s="143"/>
    </row>
    <row r="93" spans="1:25" ht="38.25" customHeight="1">
      <c r="A93" s="91"/>
      <c r="B93" s="80"/>
      <c r="C93" s="81"/>
      <c r="D93" s="81"/>
      <c r="E93" s="81"/>
      <c r="F93" s="81"/>
      <c r="G93" s="81"/>
      <c r="H93" s="81"/>
      <c r="I93" s="81"/>
      <c r="J93" s="81"/>
      <c r="K93" s="81"/>
      <c r="L93" s="81"/>
      <c r="M93" s="81"/>
      <c r="N93" s="81"/>
      <c r="O93" s="81"/>
      <c r="P93" s="81"/>
      <c r="Q93" s="81"/>
      <c r="R93" s="81"/>
      <c r="S93" s="81"/>
      <c r="T93" s="81"/>
      <c r="U93" s="81"/>
      <c r="V93" s="81"/>
      <c r="W93" s="81"/>
      <c r="X93" s="81"/>
      <c r="Y93" s="81"/>
    </row>
    <row r="94" spans="1:25" s="54" customFormat="1" ht="38.25" customHeight="1">
      <c r="A94" s="92"/>
      <c r="B94" s="82" t="s">
        <v>42</v>
      </c>
      <c r="C94" s="83"/>
      <c r="D94" s="83"/>
      <c r="E94" s="83"/>
      <c r="F94" s="83"/>
      <c r="G94" s="83"/>
      <c r="H94" s="83"/>
      <c r="I94" s="83"/>
      <c r="J94" s="83"/>
      <c r="K94" s="83"/>
      <c r="L94" s="83"/>
      <c r="M94" s="83"/>
      <c r="N94" s="83"/>
      <c r="O94" s="83"/>
      <c r="P94" s="83"/>
      <c r="Q94" s="83"/>
      <c r="R94" s="83"/>
      <c r="S94" s="83"/>
      <c r="T94" s="83"/>
      <c r="U94" s="83"/>
      <c r="V94" s="83"/>
      <c r="W94" s="83"/>
      <c r="X94" s="83"/>
      <c r="Y94" s="83"/>
    </row>
    <row r="95" spans="1:25" ht="123" customHeight="1">
      <c r="A95" s="67"/>
      <c r="B95" s="147" t="s">
        <v>27</v>
      </c>
      <c r="C95" s="148"/>
      <c r="D95" s="148"/>
      <c r="E95" s="148"/>
      <c r="F95" s="148"/>
      <c r="G95" s="148"/>
      <c r="H95" s="148"/>
      <c r="I95" s="148"/>
      <c r="J95" s="148"/>
      <c r="K95" s="148"/>
      <c r="L95" s="149"/>
      <c r="M95" s="233">
        <f>D91+K91+T91</f>
        <v>0</v>
      </c>
      <c r="N95" s="234"/>
      <c r="O95" s="234"/>
      <c r="P95" s="234"/>
      <c r="Q95" s="234"/>
      <c r="R95" s="235" t="s">
        <v>0</v>
      </c>
      <c r="S95" s="236"/>
      <c r="T95" s="150" t="s">
        <v>73</v>
      </c>
      <c r="U95" s="151"/>
      <c r="V95" s="151"/>
      <c r="W95" s="151"/>
      <c r="X95" s="84"/>
      <c r="Y95" s="84"/>
    </row>
    <row r="96" spans="1:25" s="108" customFormat="1" ht="113.25" customHeight="1">
      <c r="A96" s="105"/>
      <c r="B96" s="232" t="s">
        <v>56</v>
      </c>
      <c r="C96" s="232"/>
      <c r="D96" s="232"/>
      <c r="E96" s="232"/>
      <c r="F96" s="232"/>
      <c r="G96" s="232"/>
      <c r="H96" s="232"/>
      <c r="I96" s="232"/>
      <c r="J96" s="232"/>
      <c r="K96" s="232"/>
      <c r="L96" s="232"/>
      <c r="M96" s="232"/>
      <c r="N96" s="232"/>
      <c r="O96" s="232"/>
      <c r="P96" s="232"/>
      <c r="Q96" s="232"/>
      <c r="R96" s="232"/>
      <c r="S96" s="232"/>
      <c r="T96" s="232"/>
      <c r="U96" s="232"/>
      <c r="V96" s="232"/>
      <c r="W96" s="232"/>
      <c r="X96" s="232"/>
      <c r="Y96" s="232"/>
    </row>
    <row r="97" spans="1:25" s="108" customFormat="1" ht="45.75" customHeight="1">
      <c r="A97" s="105"/>
      <c r="B97" s="106" t="s">
        <v>41</v>
      </c>
      <c r="C97" s="106"/>
      <c r="D97" s="106"/>
      <c r="E97" s="106"/>
      <c r="F97" s="106"/>
      <c r="G97" s="106"/>
      <c r="H97" s="106"/>
      <c r="I97" s="106"/>
      <c r="J97" s="106"/>
      <c r="K97" s="106"/>
      <c r="L97" s="106"/>
      <c r="M97" s="106"/>
      <c r="N97" s="106"/>
      <c r="O97" s="106"/>
      <c r="P97" s="106"/>
      <c r="Q97" s="106"/>
      <c r="R97" s="106"/>
      <c r="S97" s="106"/>
      <c r="T97" s="106"/>
      <c r="U97" s="106"/>
      <c r="V97" s="107"/>
      <c r="W97" s="107"/>
      <c r="X97" s="107"/>
      <c r="Y97" s="107"/>
    </row>
    <row r="98" spans="1:25" s="108" customFormat="1" ht="45.75" customHeight="1">
      <c r="A98" s="105"/>
      <c r="B98" s="144" t="s">
        <v>37</v>
      </c>
      <c r="C98" s="144"/>
      <c r="D98" s="106" t="s">
        <v>44</v>
      </c>
      <c r="E98" s="145" t="s">
        <v>50</v>
      </c>
      <c r="F98" s="145"/>
      <c r="G98" s="145"/>
      <c r="H98" s="145"/>
      <c r="I98" s="145"/>
      <c r="J98" s="145"/>
      <c r="K98" s="145"/>
      <c r="L98" s="145"/>
      <c r="M98" s="145"/>
      <c r="N98" s="145"/>
      <c r="O98" s="145"/>
      <c r="P98" s="145"/>
      <c r="Q98" s="145"/>
      <c r="R98" s="145"/>
      <c r="S98" s="145"/>
      <c r="T98" s="145"/>
      <c r="U98" s="145"/>
      <c r="V98" s="145"/>
      <c r="W98" s="145"/>
      <c r="X98" s="145"/>
      <c r="Y98" s="107"/>
    </row>
    <row r="99" spans="1:25" s="108" customFormat="1" ht="45.75" customHeight="1">
      <c r="A99" s="105"/>
      <c r="B99" s="144" t="s">
        <v>38</v>
      </c>
      <c r="C99" s="144"/>
      <c r="D99" s="106" t="s">
        <v>45</v>
      </c>
      <c r="E99" s="145" t="s">
        <v>50</v>
      </c>
      <c r="F99" s="145"/>
      <c r="G99" s="145"/>
      <c r="H99" s="145"/>
      <c r="I99" s="145"/>
      <c r="J99" s="145"/>
      <c r="K99" s="145"/>
      <c r="L99" s="145"/>
      <c r="M99" s="145"/>
      <c r="N99" s="145"/>
      <c r="O99" s="145"/>
      <c r="P99" s="145"/>
      <c r="Q99" s="145"/>
      <c r="R99" s="145"/>
      <c r="S99" s="145"/>
      <c r="T99" s="145"/>
      <c r="U99" s="145"/>
      <c r="V99" s="145"/>
      <c r="W99" s="145"/>
      <c r="X99" s="145"/>
      <c r="Y99" s="107"/>
    </row>
    <row r="100" spans="1:25" s="108" customFormat="1" ht="45.75" customHeight="1">
      <c r="A100" s="105"/>
      <c r="B100" s="144" t="s">
        <v>39</v>
      </c>
      <c r="C100" s="144"/>
      <c r="D100" s="106" t="s">
        <v>46</v>
      </c>
      <c r="E100" s="145" t="s">
        <v>51</v>
      </c>
      <c r="F100" s="145"/>
      <c r="G100" s="145"/>
      <c r="H100" s="145"/>
      <c r="I100" s="145"/>
      <c r="J100" s="145"/>
      <c r="K100" s="145"/>
      <c r="L100" s="145"/>
      <c r="M100" s="145"/>
      <c r="N100" s="145"/>
      <c r="O100" s="145"/>
      <c r="P100" s="145"/>
      <c r="Q100" s="145"/>
      <c r="R100" s="145"/>
      <c r="S100" s="145"/>
      <c r="T100" s="145"/>
      <c r="U100" s="145"/>
      <c r="V100" s="145"/>
      <c r="W100" s="145"/>
      <c r="X100" s="145"/>
      <c r="Y100" s="107"/>
    </row>
    <row r="101" spans="1:25" s="108" customFormat="1" ht="45.75" customHeight="1">
      <c r="A101" s="105"/>
      <c r="B101" s="115"/>
      <c r="C101" s="115"/>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7"/>
    </row>
    <row r="102" spans="1:25" s="108" customFormat="1" ht="45.75" customHeight="1">
      <c r="A102" s="105"/>
      <c r="B102" s="106" t="s">
        <v>40</v>
      </c>
      <c r="C102" s="106"/>
      <c r="D102" s="106"/>
      <c r="E102" s="106"/>
      <c r="F102" s="106"/>
      <c r="G102" s="106"/>
      <c r="H102" s="106"/>
      <c r="I102" s="106"/>
      <c r="J102" s="106"/>
      <c r="K102" s="106"/>
      <c r="L102" s="106"/>
      <c r="M102" s="106"/>
      <c r="N102" s="106"/>
      <c r="O102" s="106"/>
      <c r="P102" s="106"/>
      <c r="Q102" s="106"/>
      <c r="R102" s="106"/>
      <c r="S102" s="106"/>
      <c r="T102" s="106"/>
      <c r="U102" s="106"/>
      <c r="V102" s="107"/>
      <c r="W102" s="107"/>
      <c r="X102" s="107"/>
      <c r="Y102" s="107"/>
    </row>
    <row r="103" spans="1:25" s="108" customFormat="1" ht="45.75" customHeight="1">
      <c r="A103" s="105"/>
      <c r="B103" s="144" t="s">
        <v>22</v>
      </c>
      <c r="C103" s="144"/>
      <c r="D103" s="107" t="s">
        <v>47</v>
      </c>
      <c r="E103" s="145" t="s">
        <v>34</v>
      </c>
      <c r="F103" s="145"/>
      <c r="G103" s="145"/>
      <c r="H103" s="145"/>
      <c r="I103" s="145"/>
      <c r="J103" s="145"/>
      <c r="K103" s="145"/>
      <c r="L103" s="145"/>
      <c r="M103" s="145"/>
      <c r="N103" s="145"/>
      <c r="O103" s="145"/>
      <c r="P103" s="145"/>
      <c r="Q103" s="145"/>
      <c r="R103" s="145"/>
      <c r="S103" s="145"/>
      <c r="T103" s="145"/>
      <c r="U103" s="145"/>
      <c r="V103" s="145"/>
      <c r="W103" s="145"/>
      <c r="X103" s="145"/>
      <c r="Y103" s="107"/>
    </row>
    <row r="104" spans="1:25" s="108" customFormat="1" ht="45.75" customHeight="1">
      <c r="A104" s="105"/>
      <c r="B104" s="144" t="s">
        <v>33</v>
      </c>
      <c r="C104" s="144"/>
      <c r="D104" s="107" t="s">
        <v>48</v>
      </c>
      <c r="E104" s="145" t="s">
        <v>36</v>
      </c>
      <c r="F104" s="145"/>
      <c r="G104" s="145"/>
      <c r="H104" s="145"/>
      <c r="I104" s="145"/>
      <c r="J104" s="145"/>
      <c r="K104" s="145"/>
      <c r="L104" s="145"/>
      <c r="M104" s="145"/>
      <c r="N104" s="145"/>
      <c r="O104" s="145"/>
      <c r="P104" s="145"/>
      <c r="Q104" s="145"/>
      <c r="R104" s="145"/>
      <c r="S104" s="145"/>
      <c r="T104" s="145"/>
      <c r="U104" s="145"/>
      <c r="V104" s="145"/>
      <c r="W104" s="145"/>
      <c r="X104" s="145"/>
      <c r="Y104" s="107"/>
    </row>
    <row r="105" spans="1:25" s="108" customFormat="1" ht="45.75" customHeight="1">
      <c r="A105" s="105"/>
      <c r="B105" s="144" t="s">
        <v>32</v>
      </c>
      <c r="C105" s="144"/>
      <c r="D105" s="107" t="s">
        <v>49</v>
      </c>
      <c r="E105" s="145" t="s">
        <v>35</v>
      </c>
      <c r="F105" s="145"/>
      <c r="G105" s="145"/>
      <c r="H105" s="145"/>
      <c r="I105" s="145"/>
      <c r="J105" s="145"/>
      <c r="K105" s="145"/>
      <c r="L105" s="145"/>
      <c r="M105" s="145"/>
      <c r="N105" s="145"/>
      <c r="O105" s="145"/>
      <c r="P105" s="145"/>
      <c r="Q105" s="145"/>
      <c r="R105" s="145"/>
      <c r="S105" s="145"/>
      <c r="T105" s="145"/>
      <c r="U105" s="145"/>
      <c r="V105" s="145"/>
      <c r="W105" s="145"/>
      <c r="X105" s="145"/>
      <c r="Y105" s="107"/>
    </row>
    <row r="106" spans="1:25" ht="42.75" customHeight="1" thickBot="1">
      <c r="A106" s="91"/>
      <c r="B106" s="104"/>
      <c r="C106" s="104"/>
      <c r="D106" s="83"/>
      <c r="E106" s="85"/>
      <c r="F106" s="85"/>
      <c r="G106" s="85"/>
      <c r="H106" s="85"/>
      <c r="I106" s="85"/>
      <c r="J106" s="85"/>
      <c r="K106" s="85"/>
      <c r="L106" s="85"/>
      <c r="M106" s="85"/>
      <c r="N106" s="85"/>
      <c r="O106" s="85"/>
      <c r="P106" s="85"/>
      <c r="Q106" s="85"/>
      <c r="R106" s="85"/>
      <c r="S106" s="85"/>
      <c r="T106" s="85"/>
      <c r="U106" s="85"/>
      <c r="V106" s="85"/>
      <c r="W106" s="85"/>
      <c r="X106" s="85"/>
      <c r="Y106" s="81"/>
    </row>
    <row r="107" spans="1:25" ht="117.75" customHeight="1" thickBot="1">
      <c r="A107" s="91"/>
      <c r="B107" s="135" t="s">
        <v>60</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7"/>
    </row>
    <row r="108" spans="1:25" ht="30" customHeight="1">
      <c r="A108" s="91"/>
      <c r="B108" s="66"/>
      <c r="C108" s="64"/>
      <c r="D108" s="64"/>
      <c r="E108" s="64"/>
      <c r="F108" s="64"/>
      <c r="G108" s="64"/>
      <c r="H108" s="64"/>
      <c r="I108" s="64"/>
      <c r="J108" s="64"/>
      <c r="K108" s="64"/>
      <c r="L108" s="64"/>
      <c r="M108" s="64"/>
      <c r="N108" s="64"/>
      <c r="O108" s="64"/>
      <c r="P108" s="64"/>
      <c r="Q108" s="64"/>
      <c r="R108" s="64"/>
      <c r="S108" s="64"/>
      <c r="T108" s="64"/>
      <c r="U108" s="64"/>
      <c r="V108" s="64"/>
      <c r="W108" s="64"/>
      <c r="X108" s="64"/>
      <c r="Y108" s="64"/>
    </row>
    <row r="109" spans="1:25" ht="30" customHeight="1">
      <c r="A109" s="91"/>
      <c r="B109" s="66"/>
      <c r="C109" s="64"/>
      <c r="D109" s="64"/>
      <c r="E109" s="64"/>
      <c r="F109" s="64"/>
      <c r="G109" s="64"/>
      <c r="H109" s="64"/>
      <c r="I109" s="64"/>
      <c r="J109" s="64"/>
      <c r="K109" s="64"/>
      <c r="L109" s="64"/>
      <c r="M109" s="64"/>
      <c r="N109" s="64"/>
      <c r="O109" s="64"/>
      <c r="P109" s="64"/>
      <c r="Q109" s="64"/>
      <c r="R109" s="64"/>
      <c r="S109" s="64"/>
      <c r="T109" s="64"/>
      <c r="U109" s="64"/>
      <c r="V109" s="64"/>
      <c r="W109" s="64"/>
      <c r="X109" s="64"/>
      <c r="Y109" s="64"/>
    </row>
    <row r="110" spans="1:2" ht="113.25" customHeight="1">
      <c r="A110" s="40"/>
      <c r="B110" s="2"/>
    </row>
    <row r="111" spans="1:2" ht="113.25" customHeight="1">
      <c r="A111" s="40"/>
      <c r="B111" s="2"/>
    </row>
    <row r="112" spans="1:2" ht="113.25" customHeight="1">
      <c r="A112" s="40"/>
      <c r="B112" s="2"/>
    </row>
    <row r="113" spans="1:2" ht="113.25" customHeight="1">
      <c r="A113" s="31"/>
      <c r="B113" s="2"/>
    </row>
  </sheetData>
  <sheetProtection/>
  <mergeCells count="168">
    <mergeCell ref="A1:V1"/>
    <mergeCell ref="B15:L15"/>
    <mergeCell ref="B14:Q14"/>
    <mergeCell ref="K39:N39"/>
    <mergeCell ref="A2:X2"/>
    <mergeCell ref="I26:O27"/>
    <mergeCell ref="D24:X24"/>
    <mergeCell ref="H37:J37"/>
    <mergeCell ref="D39:F39"/>
    <mergeCell ref="B37:C37"/>
    <mergeCell ref="L90:P90"/>
    <mergeCell ref="C87:I87"/>
    <mergeCell ref="K67:N67"/>
    <mergeCell ref="K69:N69"/>
    <mergeCell ref="K70:N70"/>
    <mergeCell ref="J87:R87"/>
    <mergeCell ref="E90:G90"/>
    <mergeCell ref="H67:I67"/>
    <mergeCell ref="K74:O74"/>
    <mergeCell ref="K75:N75"/>
    <mergeCell ref="U90:W90"/>
    <mergeCell ref="E99:X99"/>
    <mergeCell ref="D91:F91"/>
    <mergeCell ref="G91:I91"/>
    <mergeCell ref="K91:O91"/>
    <mergeCell ref="B96:Y96"/>
    <mergeCell ref="P91:R91"/>
    <mergeCell ref="W91:X91"/>
    <mergeCell ref="M95:Q95"/>
    <mergeCell ref="R95:S95"/>
    <mergeCell ref="S89:T89"/>
    <mergeCell ref="B86:Y86"/>
    <mergeCell ref="K66:N66"/>
    <mergeCell ref="K64:N64"/>
    <mergeCell ref="H75:I75"/>
    <mergeCell ref="K79:N79"/>
    <mergeCell ref="K77:N77"/>
    <mergeCell ref="B76:C76"/>
    <mergeCell ref="H77:I77"/>
    <mergeCell ref="B77:C77"/>
    <mergeCell ref="K68:N68"/>
    <mergeCell ref="H68:I68"/>
    <mergeCell ref="S88:T88"/>
    <mergeCell ref="H69:I69"/>
    <mergeCell ref="K76:N76"/>
    <mergeCell ref="K43:N43"/>
    <mergeCell ref="K65:N65"/>
    <mergeCell ref="K78:N78"/>
    <mergeCell ref="H76:I76"/>
    <mergeCell ref="H74:J74"/>
    <mergeCell ref="F6:K6"/>
    <mergeCell ref="D23:X23"/>
    <mergeCell ref="H43:I43"/>
    <mergeCell ref="H38:I38"/>
    <mergeCell ref="K38:N38"/>
    <mergeCell ref="K42:O42"/>
    <mergeCell ref="D42:G42"/>
    <mergeCell ref="D43:F43"/>
    <mergeCell ref="H39:I39"/>
    <mergeCell ref="P26:T27"/>
    <mergeCell ref="B78:C78"/>
    <mergeCell ref="B3:K3"/>
    <mergeCell ref="B28:H28"/>
    <mergeCell ref="B29:H29"/>
    <mergeCell ref="I28:O28"/>
    <mergeCell ref="B22:X22"/>
    <mergeCell ref="B21:X21"/>
    <mergeCell ref="B64:C64"/>
    <mergeCell ref="D64:F64"/>
    <mergeCell ref="B20:L20"/>
    <mergeCell ref="A74:A78"/>
    <mergeCell ref="D78:F78"/>
    <mergeCell ref="B74:C74"/>
    <mergeCell ref="B39:C39"/>
    <mergeCell ref="B43:C43"/>
    <mergeCell ref="B44:C44"/>
    <mergeCell ref="B75:C75"/>
    <mergeCell ref="B66:C66"/>
    <mergeCell ref="A63:A69"/>
    <mergeCell ref="D76:F76"/>
    <mergeCell ref="D74:G74"/>
    <mergeCell ref="D77:F77"/>
    <mergeCell ref="H78:I78"/>
    <mergeCell ref="B69:C69"/>
    <mergeCell ref="D69:F69"/>
    <mergeCell ref="B65:C65"/>
    <mergeCell ref="H70:J70"/>
    <mergeCell ref="H66:I66"/>
    <mergeCell ref="H65:I65"/>
    <mergeCell ref="B67:C67"/>
    <mergeCell ref="B9:E9"/>
    <mergeCell ref="B38:C38"/>
    <mergeCell ref="B16:X16"/>
    <mergeCell ref="B17:X17"/>
    <mergeCell ref="B18:X18"/>
    <mergeCell ref="B68:C68"/>
    <mergeCell ref="D66:F66"/>
    <mergeCell ref="B33:I33"/>
    <mergeCell ref="K37:O37"/>
    <mergeCell ref="B63:C63"/>
    <mergeCell ref="B6:E6"/>
    <mergeCell ref="H63:J63"/>
    <mergeCell ref="H64:I64"/>
    <mergeCell ref="D67:F67"/>
    <mergeCell ref="D65:F65"/>
    <mergeCell ref="B42:C42"/>
    <mergeCell ref="I29:O29"/>
    <mergeCell ref="B7:D7"/>
    <mergeCell ref="F7:J7"/>
    <mergeCell ref="B34:I34"/>
    <mergeCell ref="D75:F75"/>
    <mergeCell ref="B26:H27"/>
    <mergeCell ref="C89:D89"/>
    <mergeCell ref="C88:D88"/>
    <mergeCell ref="J89:K89"/>
    <mergeCell ref="B25:T25"/>
    <mergeCell ref="P28:T28"/>
    <mergeCell ref="D63:G63"/>
    <mergeCell ref="K63:O63"/>
    <mergeCell ref="D37:G37"/>
    <mergeCell ref="B91:B92"/>
    <mergeCell ref="P29:T29"/>
    <mergeCell ref="J33:O34"/>
    <mergeCell ref="D44:F44"/>
    <mergeCell ref="H44:I44"/>
    <mergeCell ref="K44:N44"/>
    <mergeCell ref="S87:Y87"/>
    <mergeCell ref="J88:K88"/>
    <mergeCell ref="D68:F68"/>
    <mergeCell ref="H79:J79"/>
    <mergeCell ref="B104:C104"/>
    <mergeCell ref="T91:V91"/>
    <mergeCell ref="B98:C98"/>
    <mergeCell ref="B99:C99"/>
    <mergeCell ref="E100:X100"/>
    <mergeCell ref="B100:C100"/>
    <mergeCell ref="E98:X98"/>
    <mergeCell ref="B95:L95"/>
    <mergeCell ref="T95:W95"/>
    <mergeCell ref="E92:I92"/>
    <mergeCell ref="B107:Y107"/>
    <mergeCell ref="M88:O88"/>
    <mergeCell ref="M89:O89"/>
    <mergeCell ref="L92:R92"/>
    <mergeCell ref="U92:Y92"/>
    <mergeCell ref="B105:C105"/>
    <mergeCell ref="E103:X103"/>
    <mergeCell ref="E104:X104"/>
    <mergeCell ref="E105:X105"/>
    <mergeCell ref="B103:C103"/>
    <mergeCell ref="B52:C52"/>
    <mergeCell ref="D52:F52"/>
    <mergeCell ref="H52:I52"/>
    <mergeCell ref="K52:N52"/>
    <mergeCell ref="B46:I46"/>
    <mergeCell ref="J46:O47"/>
    <mergeCell ref="B47:I47"/>
    <mergeCell ref="B50:C50"/>
    <mergeCell ref="D50:G50"/>
    <mergeCell ref="H50:J50"/>
    <mergeCell ref="B19:X19"/>
    <mergeCell ref="K50:O50"/>
    <mergeCell ref="B51:C51"/>
    <mergeCell ref="D51:F51"/>
    <mergeCell ref="H51:I51"/>
    <mergeCell ref="K51:N51"/>
    <mergeCell ref="D38:F38"/>
    <mergeCell ref="H42:J42"/>
  </mergeCells>
  <printOptions horizontalCentered="1"/>
  <pageMargins left="0.16" right="0.27" top="0.59" bottom="0.47" header="0.38" footer="0.5"/>
  <pageSetup cellComments="asDisplayed" fitToHeight="1" fitToWidth="1" horizontalDpi="600" verticalDpi="600" orientation="portrait" paperSize="9" scale="47" r:id="rId4"/>
  <headerFooter alignWithMargins="0">
    <oddHeader>&amp;R
</oddHeader>
    <oddFooter>&amp;R
</oddFooter>
  </headerFooter>
  <rowBreaks count="1" manualBreakCount="1">
    <brk id="31"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jyumin</dc:creator>
  <cp:keywords/>
  <dc:description/>
  <cp:lastModifiedBy>菊地　朋実</cp:lastModifiedBy>
  <cp:lastPrinted>2022-03-22T04:09:17Z</cp:lastPrinted>
  <dcterms:created xsi:type="dcterms:W3CDTF">2003-05-30T06:51:50Z</dcterms:created>
  <dcterms:modified xsi:type="dcterms:W3CDTF">2024-01-24T05:28:22Z</dcterms:modified>
  <cp:category/>
  <cp:version/>
  <cp:contentType/>
  <cp:contentStatus/>
</cp:coreProperties>
</file>