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高齢福祉課\3.介護保険G\05　要介護認定\認定調査関係\市外事業所委託\"/>
    </mc:Choice>
  </mc:AlternateContent>
  <xr:revisionPtr revIDLastSave="0" documentId="13_ncr:1_{C92796B6-5CBF-4B16-AB38-BCAE4C7EF1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概況調査入力シート" sheetId="1" r:id="rId1"/>
    <sheet name="基本調査入力シート" sheetId="8" r:id="rId2"/>
    <sheet name="特記事項入力シート" sheetId="3" r:id="rId3"/>
    <sheet name="基本調査" sheetId="9" r:id="rId4"/>
    <sheet name="ライブラリ" sheetId="6" state="hidden" r:id="rId5"/>
  </sheets>
  <definedNames>
    <definedName name="_xlnm.Print_Area" localSheetId="0">概況調査入力シート!$A$1:$E$70</definedName>
    <definedName name="_xlnm.Print_Area" localSheetId="3">基本調査!$A$1:$V$41</definedName>
    <definedName name="_xlnm.Print_Area" localSheetId="2">特記事項入力シート!$A$1:$AA$213</definedName>
    <definedName name="宇都宮医療機関">#REF!</definedName>
    <definedName name="宇都宮市">#REF!</definedName>
    <definedName name="宇都宮施設">#REF!</definedName>
    <definedName name="下野市">#REF!</definedName>
    <definedName name="結城市">#REF!</definedName>
    <definedName name="国分寺">#REF!</definedName>
    <definedName name="佐野市">#REF!</definedName>
    <definedName name="鹿沼市">#REF!</definedName>
    <definedName name="小山医療機関">#REF!</definedName>
    <definedName name="小山市">#REF!</definedName>
    <definedName name="小山施設等">#REF!</definedName>
    <definedName name="上三川町">#REF!</definedName>
    <definedName name="真岡市">#REF!</definedName>
    <definedName name="壬生町">#REF!</definedName>
    <definedName name="石橋">#REF!</definedName>
    <definedName name="栃木市">#REF!</definedName>
    <definedName name="南河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9" i="3" l="1"/>
  <c r="D40" i="3"/>
  <c r="E39" i="3"/>
  <c r="A36" i="3"/>
  <c r="E16" i="3"/>
  <c r="M11" i="3"/>
  <c r="E15" i="3"/>
  <c r="E14" i="3"/>
  <c r="E13" i="3"/>
  <c r="D11" i="3"/>
  <c r="D12" i="3"/>
  <c r="W1" i="3"/>
  <c r="S4" i="3"/>
  <c r="R5" i="3"/>
  <c r="D6" i="3"/>
  <c r="D5" i="3"/>
  <c r="J15" i="9"/>
  <c r="J11" i="9"/>
  <c r="F92" i="1"/>
  <c r="F86" i="1"/>
  <c r="F80" i="1"/>
  <c r="F74" i="1"/>
  <c r="AC206" i="3"/>
  <c r="AC205" i="3"/>
  <c r="AC189" i="3"/>
  <c r="AC190" i="3"/>
  <c r="AC164" i="3"/>
  <c r="AC165" i="3"/>
  <c r="AC166" i="3"/>
  <c r="AC167" i="3"/>
  <c r="AC168" i="3"/>
  <c r="AC188" i="3"/>
  <c r="AC187" i="3"/>
  <c r="AC186" i="3"/>
  <c r="AC185" i="3"/>
  <c r="AC178" i="3"/>
  <c r="AC177" i="3"/>
  <c r="AC176" i="3"/>
  <c r="AC175" i="3"/>
  <c r="AC174" i="3"/>
  <c r="AC173" i="3"/>
  <c r="AC172" i="3"/>
  <c r="AC171" i="3"/>
  <c r="AC170" i="3"/>
  <c r="AC169" i="3"/>
  <c r="AC147" i="3"/>
  <c r="AC140" i="3"/>
  <c r="AC141" i="3"/>
  <c r="AC142" i="3"/>
  <c r="AC143" i="3"/>
  <c r="AC144" i="3"/>
  <c r="AC145" i="3"/>
  <c r="AC146" i="3"/>
  <c r="AC120" i="3"/>
  <c r="AC139" i="3"/>
  <c r="AC110" i="3"/>
  <c r="AC111" i="3"/>
  <c r="AC112" i="3"/>
  <c r="AC113" i="3"/>
  <c r="AC114" i="3"/>
  <c r="AC115" i="3"/>
  <c r="AC116" i="3"/>
  <c r="AC117" i="3"/>
  <c r="AC118" i="3"/>
  <c r="AC119" i="3"/>
  <c r="AC109" i="3"/>
  <c r="AC94" i="3"/>
  <c r="AC83" i="3"/>
  <c r="AC84" i="3"/>
  <c r="AC85" i="3"/>
  <c r="AC86" i="3"/>
  <c r="AC87" i="3"/>
  <c r="AC88" i="3"/>
  <c r="AC89" i="3"/>
  <c r="AC90" i="3"/>
  <c r="AC91" i="3"/>
  <c r="AC92" i="3"/>
  <c r="AC93" i="3"/>
  <c r="AC82" i="3"/>
  <c r="R41" i="9" l="1"/>
  <c r="P41" i="9"/>
  <c r="N41" i="9"/>
  <c r="L41" i="9"/>
  <c r="J41" i="9"/>
  <c r="H41" i="9"/>
  <c r="F41" i="9"/>
  <c r="D41" i="9"/>
  <c r="T40" i="9"/>
  <c r="R40" i="9"/>
  <c r="P40" i="9"/>
  <c r="N40" i="9"/>
  <c r="L40" i="9"/>
  <c r="J40" i="9"/>
  <c r="H40" i="9"/>
  <c r="F40" i="9"/>
  <c r="D40" i="9"/>
  <c r="P39" i="9"/>
  <c r="L39" i="9"/>
  <c r="D39" i="9"/>
  <c r="J38" i="9"/>
  <c r="D38" i="9"/>
  <c r="R36" i="9"/>
  <c r="R37" i="9"/>
  <c r="J37" i="9"/>
  <c r="D37" i="9"/>
  <c r="N36" i="9"/>
  <c r="J36" i="9"/>
  <c r="D36" i="9"/>
  <c r="T35" i="9"/>
  <c r="R35" i="9"/>
  <c r="P35" i="9"/>
  <c r="N35" i="9"/>
  <c r="T34" i="9"/>
  <c r="R34" i="9"/>
  <c r="P34" i="9"/>
  <c r="N34" i="9"/>
  <c r="T33" i="9"/>
  <c r="P33" i="9"/>
  <c r="N33" i="9"/>
  <c r="T32" i="9"/>
  <c r="R32" i="9"/>
  <c r="P32" i="9"/>
  <c r="N32" i="9"/>
  <c r="T31" i="9"/>
  <c r="P31" i="9"/>
  <c r="N31" i="9"/>
  <c r="T30" i="9"/>
  <c r="P30" i="9"/>
  <c r="N30" i="9"/>
  <c r="T29" i="9"/>
  <c r="P29" i="9"/>
  <c r="N29" i="9"/>
  <c r="T28" i="9"/>
  <c r="P28" i="9"/>
  <c r="N28" i="9"/>
  <c r="T27" i="9"/>
  <c r="P27" i="9"/>
  <c r="N27" i="9"/>
  <c r="T26" i="9"/>
  <c r="P26" i="9"/>
  <c r="N26" i="9"/>
  <c r="T25" i="9"/>
  <c r="P25" i="9"/>
  <c r="N25" i="9"/>
  <c r="T24" i="9"/>
  <c r="P24" i="9"/>
  <c r="N24" i="9"/>
  <c r="T23" i="9"/>
  <c r="P23" i="9"/>
  <c r="N23" i="9"/>
  <c r="T22" i="9"/>
  <c r="P22" i="9"/>
  <c r="N22" i="9"/>
  <c r="T21" i="9"/>
  <c r="P21" i="9"/>
  <c r="N21" i="9"/>
  <c r="T20" i="9"/>
  <c r="P20" i="9"/>
  <c r="N20" i="9"/>
  <c r="T19" i="9"/>
  <c r="P19" i="9"/>
  <c r="N19" i="9"/>
  <c r="T18" i="9"/>
  <c r="P18" i="9"/>
  <c r="N18" i="9"/>
  <c r="T17" i="9"/>
  <c r="P17" i="9"/>
  <c r="N17" i="9"/>
  <c r="T16" i="9"/>
  <c r="P16" i="9"/>
  <c r="N16" i="9"/>
  <c r="T15" i="9"/>
  <c r="P15" i="9"/>
  <c r="N15" i="9"/>
  <c r="T14" i="9"/>
  <c r="P14" i="9"/>
  <c r="N14" i="9"/>
  <c r="T13" i="9"/>
  <c r="P13" i="9"/>
  <c r="N13" i="9"/>
  <c r="P12" i="9"/>
  <c r="N12" i="9"/>
  <c r="P11" i="9"/>
  <c r="N11" i="9"/>
  <c r="P10" i="9"/>
  <c r="N10" i="9"/>
  <c r="P9" i="9"/>
  <c r="N9" i="9"/>
  <c r="P8" i="9"/>
  <c r="N8" i="9"/>
  <c r="P7" i="9"/>
  <c r="N7" i="9"/>
  <c r="T6" i="9"/>
  <c r="R6" i="9"/>
  <c r="P6" i="9"/>
  <c r="N6" i="9"/>
  <c r="H34" i="9"/>
  <c r="F34" i="9"/>
  <c r="D34" i="9"/>
  <c r="J33" i="9"/>
  <c r="H33" i="9"/>
  <c r="F33" i="9"/>
  <c r="D33" i="9"/>
  <c r="J32" i="9"/>
  <c r="H32" i="9"/>
  <c r="F32" i="9"/>
  <c r="D32" i="9"/>
  <c r="H31" i="9"/>
  <c r="F31" i="9"/>
  <c r="D31" i="9"/>
  <c r="H30" i="9"/>
  <c r="F30" i="9"/>
  <c r="D30" i="9"/>
  <c r="H29" i="9"/>
  <c r="F29" i="9"/>
  <c r="D29" i="9"/>
  <c r="J28" i="9"/>
  <c r="H28" i="9"/>
  <c r="F28" i="9"/>
  <c r="D28" i="9"/>
  <c r="J27" i="9"/>
  <c r="H27" i="9"/>
  <c r="F27" i="9"/>
  <c r="D27" i="9"/>
  <c r="J26" i="9"/>
  <c r="H26" i="9"/>
  <c r="F26" i="9"/>
  <c r="D26" i="9"/>
  <c r="H25" i="9"/>
  <c r="F25" i="9"/>
  <c r="D25" i="9"/>
  <c r="J24" i="9"/>
  <c r="H24" i="9"/>
  <c r="F24" i="9"/>
  <c r="D24" i="9"/>
  <c r="J23" i="9"/>
  <c r="H23" i="9"/>
  <c r="F23" i="9"/>
  <c r="D23" i="9"/>
  <c r="I22" i="9"/>
  <c r="D22" i="9"/>
  <c r="I21" i="9"/>
  <c r="F21" i="9"/>
  <c r="D21" i="9"/>
  <c r="I20" i="9"/>
  <c r="D20" i="9"/>
  <c r="I19" i="9"/>
  <c r="F19" i="9"/>
  <c r="D19" i="9"/>
  <c r="H18" i="9"/>
  <c r="F18" i="9"/>
  <c r="D18" i="9"/>
  <c r="J17" i="9"/>
  <c r="H17" i="9"/>
  <c r="F17" i="9"/>
  <c r="D17" i="9"/>
  <c r="J16" i="9"/>
  <c r="F16" i="9"/>
  <c r="D16" i="9"/>
  <c r="F15" i="9"/>
  <c r="D15" i="9"/>
  <c r="J14" i="9"/>
  <c r="F14" i="9"/>
  <c r="D14" i="9"/>
  <c r="J13" i="9"/>
  <c r="F13" i="9"/>
  <c r="D13" i="9"/>
  <c r="D12" i="9"/>
  <c r="F12" i="9"/>
  <c r="H12" i="9"/>
  <c r="J12" i="9"/>
  <c r="F11" i="9"/>
  <c r="D11" i="9"/>
  <c r="J10" i="9"/>
  <c r="F10" i="9"/>
  <c r="D10" i="9"/>
  <c r="F9" i="9"/>
  <c r="D9" i="9"/>
  <c r="H8" i="9"/>
  <c r="F8" i="9"/>
  <c r="D8" i="9"/>
  <c r="H7" i="9" l="1"/>
  <c r="F7" i="9"/>
  <c r="D7" i="9"/>
  <c r="H6" i="9"/>
  <c r="F6" i="9"/>
  <c r="D6" i="9"/>
  <c r="A32" i="3" l="1"/>
  <c r="A33" i="3"/>
  <c r="A31" i="3"/>
  <c r="A30" i="3"/>
  <c r="A22" i="3"/>
  <c r="A23" i="3"/>
  <c r="A24" i="3"/>
  <c r="A25" i="3"/>
  <c r="A26" i="3"/>
  <c r="A27" i="3"/>
  <c r="A28" i="3"/>
  <c r="A29" i="3"/>
  <c r="A21" i="3"/>
  <c r="O23" i="3"/>
  <c r="O21" i="3"/>
  <c r="O22" i="3"/>
  <c r="O27" i="3"/>
  <c r="O28" i="3"/>
  <c r="O29" i="3"/>
  <c r="O30" i="3"/>
  <c r="O26" i="3"/>
  <c r="O25" i="3"/>
  <c r="O24" i="3"/>
  <c r="G9" i="3"/>
  <c r="D9" i="3"/>
  <c r="Z4" i="6"/>
  <c r="AA4" i="6"/>
  <c r="Z5" i="6"/>
  <c r="AA5" i="6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AA3" i="6"/>
  <c r="Z3" i="6"/>
  <c r="V4" i="6"/>
  <c r="W4" i="6"/>
  <c r="V5" i="6"/>
  <c r="W5" i="6"/>
  <c r="V6" i="6"/>
  <c r="W6" i="6"/>
  <c r="V7" i="6"/>
  <c r="W7" i="6"/>
  <c r="V8" i="6"/>
  <c r="W8" i="6"/>
  <c r="V9" i="6"/>
  <c r="W9" i="6"/>
  <c r="V10" i="6"/>
  <c r="W10" i="6"/>
  <c r="V11" i="6"/>
  <c r="W11" i="6"/>
  <c r="V12" i="6"/>
  <c r="W12" i="6"/>
  <c r="W3" i="6"/>
  <c r="V3" i="6"/>
  <c r="N22" i="6"/>
  <c r="O22" i="6"/>
  <c r="N23" i="6"/>
  <c r="O23" i="6"/>
  <c r="N24" i="6"/>
  <c r="O24" i="6"/>
  <c r="N25" i="6"/>
  <c r="O25" i="6"/>
  <c r="N26" i="6"/>
  <c r="O26" i="6"/>
  <c r="N27" i="6"/>
  <c r="O27" i="6"/>
  <c r="N28" i="6"/>
  <c r="O28" i="6"/>
  <c r="N29" i="6"/>
  <c r="O29" i="6"/>
  <c r="N30" i="6"/>
  <c r="O30" i="6"/>
  <c r="N31" i="6"/>
  <c r="O31" i="6"/>
  <c r="N32" i="6"/>
  <c r="O32" i="6"/>
  <c r="N33" i="6"/>
  <c r="O33" i="6"/>
  <c r="N34" i="6"/>
  <c r="O34" i="6"/>
  <c r="N35" i="6"/>
  <c r="O35" i="6"/>
  <c r="N36" i="6"/>
  <c r="O36" i="6"/>
  <c r="N37" i="6"/>
  <c r="O37" i="6"/>
  <c r="N38" i="6"/>
  <c r="O38" i="6"/>
  <c r="N39" i="6"/>
  <c r="O39" i="6"/>
  <c r="N40" i="6"/>
  <c r="O40" i="6"/>
  <c r="N41" i="6"/>
  <c r="O41" i="6"/>
  <c r="N42" i="6"/>
  <c r="O42" i="6"/>
  <c r="N43" i="6"/>
  <c r="O43" i="6"/>
  <c r="N44" i="6"/>
  <c r="O44" i="6"/>
  <c r="N45" i="6"/>
  <c r="O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N53" i="6"/>
  <c r="O53" i="6"/>
  <c r="N54" i="6"/>
  <c r="O54" i="6"/>
  <c r="N55" i="6"/>
  <c r="O55" i="6"/>
  <c r="J23" i="6"/>
  <c r="K23" i="6"/>
  <c r="J24" i="6"/>
  <c r="K24" i="6"/>
  <c r="J25" i="6"/>
  <c r="K25" i="6"/>
  <c r="J26" i="6"/>
  <c r="K26" i="6"/>
  <c r="J27" i="6"/>
  <c r="K27" i="6"/>
  <c r="J28" i="6"/>
  <c r="K28" i="6"/>
  <c r="J29" i="6"/>
  <c r="K29" i="6"/>
  <c r="J30" i="6"/>
  <c r="K30" i="6"/>
  <c r="J31" i="6"/>
  <c r="K31" i="6"/>
  <c r="J32" i="6"/>
  <c r="K32" i="6"/>
  <c r="J33" i="6"/>
  <c r="K33" i="6"/>
  <c r="J34" i="6"/>
  <c r="K34" i="6"/>
  <c r="J35" i="6"/>
  <c r="K35" i="6"/>
  <c r="J36" i="6"/>
  <c r="K36" i="6"/>
  <c r="J37" i="6"/>
  <c r="K37" i="6"/>
  <c r="J38" i="6"/>
  <c r="K38" i="6"/>
  <c r="J39" i="6"/>
  <c r="K39" i="6"/>
  <c r="J40" i="6"/>
  <c r="K40" i="6"/>
  <c r="J41" i="6"/>
  <c r="K41" i="6"/>
  <c r="J42" i="6"/>
  <c r="K42" i="6"/>
  <c r="J43" i="6"/>
  <c r="K43" i="6"/>
  <c r="J44" i="6"/>
  <c r="K44" i="6"/>
  <c r="J45" i="6"/>
  <c r="K45" i="6"/>
  <c r="J46" i="6"/>
  <c r="K46" i="6"/>
  <c r="J47" i="6"/>
  <c r="K47" i="6"/>
  <c r="J48" i="6"/>
  <c r="K48" i="6"/>
  <c r="J49" i="6"/>
  <c r="K49" i="6"/>
  <c r="J50" i="6"/>
  <c r="K50" i="6"/>
  <c r="J51" i="6"/>
  <c r="K51" i="6"/>
  <c r="J52" i="6"/>
  <c r="K52" i="6"/>
  <c r="J53" i="6"/>
  <c r="K53" i="6"/>
  <c r="J54" i="6"/>
  <c r="K54" i="6"/>
  <c r="F30" i="6"/>
  <c r="G30" i="6"/>
  <c r="F31" i="6"/>
  <c r="G31" i="6"/>
  <c r="F32" i="6"/>
  <c r="G32" i="6"/>
  <c r="F33" i="6"/>
  <c r="G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F45" i="6"/>
  <c r="G45" i="6"/>
  <c r="F46" i="6"/>
  <c r="G46" i="6"/>
  <c r="F47" i="6"/>
  <c r="G47" i="6"/>
  <c r="F48" i="6"/>
  <c r="G48" i="6"/>
  <c r="F49" i="6"/>
  <c r="G49" i="6"/>
  <c r="F50" i="6"/>
  <c r="G50" i="6"/>
  <c r="F51" i="6"/>
  <c r="G51" i="6"/>
  <c r="F52" i="6"/>
  <c r="G52" i="6"/>
  <c r="F53" i="6"/>
  <c r="G53" i="6"/>
  <c r="F54" i="6"/>
  <c r="G54" i="6"/>
  <c r="F55" i="6"/>
  <c r="G55" i="6"/>
  <c r="F56" i="6"/>
  <c r="G56" i="6"/>
  <c r="F57" i="6"/>
  <c r="G57" i="6"/>
  <c r="F58" i="6"/>
  <c r="G58" i="6"/>
  <c r="F59" i="6"/>
  <c r="G59" i="6"/>
  <c r="F60" i="6"/>
  <c r="G60" i="6"/>
  <c r="F61" i="6"/>
  <c r="G61" i="6"/>
  <c r="F62" i="6"/>
  <c r="G62" i="6"/>
  <c r="F63" i="6"/>
  <c r="G63" i="6"/>
  <c r="F64" i="6"/>
  <c r="G64" i="6"/>
  <c r="F65" i="6"/>
  <c r="G65" i="6"/>
  <c r="F66" i="6"/>
  <c r="G66" i="6"/>
  <c r="F67" i="6"/>
  <c r="G67" i="6"/>
  <c r="F68" i="6"/>
  <c r="G68" i="6"/>
  <c r="F69" i="6"/>
  <c r="G69" i="6"/>
  <c r="C25" i="6"/>
  <c r="C26" i="6"/>
  <c r="C27" i="6"/>
  <c r="C28" i="6"/>
  <c r="C29" i="6"/>
  <c r="C30" i="6"/>
  <c r="C31" i="6"/>
  <c r="C32" i="6"/>
  <c r="C33" i="6"/>
  <c r="C34" i="6"/>
  <c r="C35" i="6"/>
  <c r="C36" i="6"/>
  <c r="B25" i="6"/>
  <c r="B26" i="6"/>
  <c r="B27" i="6"/>
  <c r="B28" i="6"/>
  <c r="B29" i="6"/>
  <c r="B30" i="6"/>
  <c r="B31" i="6"/>
  <c r="B32" i="6"/>
  <c r="B33" i="6"/>
  <c r="B34" i="6"/>
  <c r="B35" i="6"/>
  <c r="B36" i="6"/>
  <c r="N2" i="8"/>
  <c r="AD83" i="3" s="1"/>
  <c r="N1" i="8"/>
  <c r="AD82" i="3" s="1"/>
  <c r="N58" i="8"/>
  <c r="AD206" i="3" s="1"/>
  <c r="N57" i="8"/>
  <c r="AD205" i="3" s="1"/>
  <c r="N55" i="8"/>
  <c r="AD190" i="3" s="1"/>
  <c r="N54" i="8"/>
  <c r="AD189" i="3" s="1"/>
  <c r="N53" i="8"/>
  <c r="AD188" i="3" s="1"/>
  <c r="N52" i="8"/>
  <c r="AD187" i="3" s="1"/>
  <c r="N51" i="8"/>
  <c r="AD186" i="3" s="1"/>
  <c r="N50" i="8"/>
  <c r="AD185" i="3" s="1"/>
  <c r="N49" i="8"/>
  <c r="AD178" i="3" s="1"/>
  <c r="N48" i="8"/>
  <c r="AD177" i="3" s="1"/>
  <c r="N47" i="8"/>
  <c r="AD176" i="3" s="1"/>
  <c r="N46" i="8"/>
  <c r="AD175" i="3" s="1"/>
  <c r="N45" i="8"/>
  <c r="AD174" i="3" s="1"/>
  <c r="N44" i="8"/>
  <c r="AD173" i="3" s="1"/>
  <c r="N43" i="8"/>
  <c r="AD172" i="3" s="1"/>
  <c r="N42" i="8"/>
  <c r="AD171" i="3" s="1"/>
  <c r="N41" i="8"/>
  <c r="AD170" i="3" s="1"/>
  <c r="N40" i="8"/>
  <c r="AD169" i="3" s="1"/>
  <c r="N39" i="8"/>
  <c r="AD168" i="3" s="1"/>
  <c r="N38" i="8"/>
  <c r="AD167" i="3" s="1"/>
  <c r="N37" i="8"/>
  <c r="AD166" i="3" s="1"/>
  <c r="N36" i="8"/>
  <c r="AD165" i="3" s="1"/>
  <c r="N35" i="8"/>
  <c r="AD164" i="3" s="1"/>
  <c r="N33" i="8"/>
  <c r="AD146" i="3" s="1"/>
  <c r="N34" i="8"/>
  <c r="AD147" i="3" s="1"/>
  <c r="N32" i="8"/>
  <c r="AD145" i="3" s="1"/>
  <c r="N31" i="8"/>
  <c r="AD144" i="3" s="1"/>
  <c r="N30" i="8"/>
  <c r="AD143" i="3" s="1"/>
  <c r="N29" i="8"/>
  <c r="AD142" i="3" s="1"/>
  <c r="N28" i="8"/>
  <c r="AD141" i="3" s="1"/>
  <c r="N27" i="8"/>
  <c r="AD140" i="3" s="1"/>
  <c r="N26" i="8"/>
  <c r="AD139" i="3" s="1"/>
  <c r="N25" i="8"/>
  <c r="AD120" i="3" s="1"/>
  <c r="N24" i="8"/>
  <c r="AD119" i="3" s="1"/>
  <c r="N23" i="8"/>
  <c r="AD118" i="3" s="1"/>
  <c r="N22" i="8"/>
  <c r="AD117" i="3" s="1"/>
  <c r="N21" i="8"/>
  <c r="AD116" i="3" s="1"/>
  <c r="N20" i="8"/>
  <c r="AD115" i="3" s="1"/>
  <c r="N19" i="8"/>
  <c r="AD114" i="3" s="1"/>
  <c r="N18" i="8"/>
  <c r="AD113" i="3" s="1"/>
  <c r="N17" i="8"/>
  <c r="AD112" i="3" s="1"/>
  <c r="N16" i="8"/>
  <c r="AD111" i="3" s="1"/>
  <c r="N15" i="8"/>
  <c r="AD110" i="3" s="1"/>
  <c r="N14" i="8"/>
  <c r="AD109" i="3" s="1"/>
  <c r="N13" i="8"/>
  <c r="AD94" i="3" s="1"/>
  <c r="N12" i="8"/>
  <c r="AD93" i="3" s="1"/>
  <c r="N11" i="8"/>
  <c r="AD92" i="3" s="1"/>
  <c r="N10" i="8"/>
  <c r="AD91" i="3" s="1"/>
  <c r="N8" i="8"/>
  <c r="AD89" i="3" s="1"/>
  <c r="N7" i="8"/>
  <c r="AD88" i="3" s="1"/>
  <c r="N6" i="8"/>
  <c r="AD87" i="3" s="1"/>
  <c r="N4" i="8"/>
  <c r="AD85" i="3" s="1"/>
  <c r="N3" i="8"/>
  <c r="AD84" i="3" s="1"/>
  <c r="N9" i="8"/>
  <c r="AD90" i="3" s="1"/>
  <c r="N5" i="8"/>
  <c r="AD86" i="3" s="1"/>
  <c r="S3" i="9" l="1"/>
  <c r="C3" i="9"/>
  <c r="C1" i="9"/>
  <c r="E46" i="3" l="1"/>
  <c r="T13" i="3"/>
  <c r="N17" i="3"/>
  <c r="E17" i="3"/>
  <c r="T15" i="3"/>
  <c r="D38" i="3"/>
  <c r="W159" i="3"/>
  <c r="W104" i="3"/>
  <c r="F10" i="3"/>
  <c r="W51" i="3"/>
  <c r="A159" i="3"/>
  <c r="S3" i="6" l="1"/>
  <c r="R3" i="6"/>
  <c r="J3" i="6"/>
  <c r="K3" i="6"/>
  <c r="X4" i="6" l="1"/>
  <c r="X8" i="6"/>
  <c r="X9" i="6"/>
  <c r="T3" i="6"/>
  <c r="X5" i="6"/>
  <c r="X10" i="6"/>
  <c r="X12" i="6"/>
  <c r="X11" i="6"/>
  <c r="R11" i="6" l="1"/>
  <c r="R7" i="6"/>
  <c r="X3" i="6"/>
  <c r="X7" i="6"/>
  <c r="X6" i="6"/>
  <c r="S11" i="6" l="1"/>
  <c r="T11" i="6" s="1"/>
  <c r="R12" i="6"/>
  <c r="S12" i="6"/>
  <c r="R5" i="6"/>
  <c r="S9" i="6"/>
  <c r="R8" i="6"/>
  <c r="S4" i="6"/>
  <c r="S6" i="6"/>
  <c r="R4" i="6"/>
  <c r="S10" i="6"/>
  <c r="R10" i="6"/>
  <c r="R9" i="6"/>
  <c r="R6" i="6"/>
  <c r="S5" i="6"/>
  <c r="S8" i="6"/>
  <c r="S7" i="6"/>
  <c r="T7" i="6" s="1"/>
  <c r="AB12" i="6"/>
  <c r="L35" i="6"/>
  <c r="T10" i="6" l="1"/>
  <c r="T9" i="6"/>
  <c r="T8" i="6"/>
  <c r="T5" i="6"/>
  <c r="T12" i="6"/>
  <c r="T6" i="6"/>
  <c r="T4" i="6"/>
  <c r="AB4" i="6"/>
  <c r="AB11" i="6"/>
  <c r="AB9" i="6"/>
  <c r="AB8" i="6"/>
  <c r="AB6" i="6"/>
  <c r="AB10" i="6"/>
  <c r="AB3" i="6"/>
  <c r="AB7" i="6"/>
  <c r="AB5" i="6"/>
  <c r="L31" i="6"/>
  <c r="L25" i="6"/>
  <c r="L48" i="6"/>
  <c r="L32" i="6"/>
  <c r="L50" i="6"/>
  <c r="L54" i="6"/>
  <c r="L38" i="6"/>
  <c r="L49" i="6"/>
  <c r="L40" i="6"/>
  <c r="L26" i="6"/>
  <c r="L30" i="6"/>
  <c r="L42" i="6"/>
  <c r="L41" i="6"/>
  <c r="L43" i="6"/>
  <c r="L34" i="6"/>
  <c r="L33" i="6"/>
  <c r="L47" i="6"/>
  <c r="L23" i="6"/>
  <c r="L27" i="6"/>
  <c r="L52" i="6"/>
  <c r="L46" i="6"/>
  <c r="L53" i="6"/>
  <c r="L44" i="6"/>
  <c r="L39" i="6"/>
  <c r="L45" i="6"/>
  <c r="L36" i="6"/>
  <c r="L51" i="6"/>
  <c r="L24" i="6"/>
  <c r="L37" i="6"/>
  <c r="L29" i="6"/>
  <c r="L28" i="6"/>
  <c r="L3" i="6" l="1"/>
  <c r="H65" i="6"/>
  <c r="H62" i="6"/>
  <c r="H37" i="6"/>
  <c r="H43" i="6"/>
  <c r="H49" i="6"/>
  <c r="H59" i="6"/>
  <c r="H54" i="6"/>
  <c r="H41" i="6"/>
  <c r="H47" i="6"/>
  <c r="H51" i="6"/>
  <c r="H46" i="6"/>
  <c r="H60" i="6"/>
  <c r="H66" i="6"/>
  <c r="H64" i="6"/>
  <c r="H45" i="6"/>
  <c r="H36" i="6"/>
  <c r="H38" i="6"/>
  <c r="H52" i="6"/>
  <c r="H58" i="6"/>
  <c r="H56" i="6"/>
  <c r="H53" i="6"/>
  <c r="H57" i="6"/>
  <c r="H63" i="6"/>
  <c r="H69" i="6"/>
  <c r="H44" i="6"/>
  <c r="H50" i="6"/>
  <c r="H48" i="6"/>
  <c r="H39" i="6"/>
  <c r="H68" i="6"/>
  <c r="H55" i="6"/>
  <c r="H61" i="6"/>
  <c r="H67" i="6"/>
  <c r="H42" i="6"/>
  <c r="H40" i="6"/>
  <c r="P54" i="6" l="1"/>
  <c r="P51" i="6"/>
  <c r="P39" i="6"/>
  <c r="P26" i="6"/>
  <c r="P44" i="6"/>
  <c r="P55" i="6"/>
  <c r="P42" i="6"/>
  <c r="P30" i="6"/>
  <c r="P34" i="6"/>
  <c r="P45" i="6"/>
  <c r="P46" i="6"/>
  <c r="P35" i="6"/>
  <c r="P36" i="6"/>
  <c r="P24" i="6"/>
  <c r="P32" i="6"/>
  <c r="P29" i="6"/>
  <c r="P38" i="6"/>
  <c r="P48" i="6"/>
  <c r="P37" i="6"/>
  <c r="P50" i="6"/>
  <c r="P49" i="6"/>
  <c r="P53" i="6"/>
  <c r="P31" i="6"/>
  <c r="P52" i="6"/>
  <c r="P27" i="6"/>
  <c r="P41" i="6"/>
  <c r="P28" i="6"/>
  <c r="P23" i="6"/>
  <c r="P43" i="6"/>
  <c r="P25" i="6"/>
  <c r="P22" i="6"/>
  <c r="P33" i="6"/>
  <c r="P40" i="6"/>
  <c r="E69" i="1"/>
  <c r="G51" i="3" l="1"/>
  <c r="A48" i="3" l="1"/>
  <c r="I47" i="3"/>
  <c r="J33" i="3"/>
  <c r="J32" i="3"/>
  <c r="L31" i="3"/>
  <c r="Y30" i="3"/>
  <c r="Y22" i="3"/>
  <c r="Y24" i="3"/>
  <c r="Y25" i="3"/>
  <c r="Y26" i="3"/>
  <c r="Y27" i="3"/>
  <c r="Y28" i="3"/>
  <c r="Y29" i="3"/>
  <c r="Y21" i="3"/>
  <c r="L22" i="3"/>
  <c r="L23" i="3"/>
  <c r="L24" i="3"/>
  <c r="L25" i="3"/>
  <c r="L26" i="3"/>
  <c r="L27" i="3"/>
  <c r="L28" i="3"/>
  <c r="L29" i="3"/>
  <c r="L30" i="3"/>
  <c r="L21" i="3"/>
  <c r="T11" i="3"/>
  <c r="R9" i="3"/>
  <c r="O4" i="3"/>
  <c r="L4" i="3"/>
  <c r="D4" i="3"/>
  <c r="N20" i="6" l="1"/>
  <c r="O16" i="6" l="1"/>
  <c r="N16" i="6"/>
  <c r="N18" i="6"/>
  <c r="O20" i="6"/>
  <c r="P20" i="6" s="1"/>
  <c r="O14" i="6"/>
  <c r="O18" i="6"/>
  <c r="P47" i="6"/>
  <c r="O21" i="6"/>
  <c r="N21" i="6"/>
  <c r="N4" i="6"/>
  <c r="O8" i="6"/>
  <c r="N3" i="6"/>
  <c r="N7" i="6"/>
  <c r="O5" i="6"/>
  <c r="O4" i="6"/>
  <c r="O9" i="6"/>
  <c r="N5" i="6"/>
  <c r="N6" i="6"/>
  <c r="O3" i="6"/>
  <c r="O6" i="6"/>
  <c r="N11" i="6"/>
  <c r="N8" i="6"/>
  <c r="P8" i="6" s="1"/>
  <c r="N9" i="6"/>
  <c r="N10" i="6"/>
  <c r="O11" i="6"/>
  <c r="O13" i="6"/>
  <c r="O10" i="6"/>
  <c r="O7" i="6"/>
  <c r="N12" i="6"/>
  <c r="O12" i="6"/>
  <c r="N13" i="6"/>
  <c r="N15" i="6"/>
  <c r="N19" i="6"/>
  <c r="N14" i="6"/>
  <c r="O19" i="6"/>
  <c r="O17" i="6"/>
  <c r="N17" i="6"/>
  <c r="O15" i="6"/>
  <c r="K21" i="6"/>
  <c r="J21" i="6"/>
  <c r="K17" i="6"/>
  <c r="K19" i="6"/>
  <c r="J13" i="6"/>
  <c r="J17" i="6"/>
  <c r="K15" i="6"/>
  <c r="K13" i="6"/>
  <c r="A41" i="3"/>
  <c r="N36" i="3"/>
  <c r="J19" i="6" l="1"/>
  <c r="J15" i="6"/>
  <c r="P16" i="6"/>
  <c r="P14" i="6"/>
  <c r="P6" i="6"/>
  <c r="P15" i="6"/>
  <c r="P10" i="6"/>
  <c r="P13" i="6"/>
  <c r="P17" i="6"/>
  <c r="P19" i="6"/>
  <c r="P5" i="6"/>
  <c r="P12" i="6"/>
  <c r="P11" i="6"/>
  <c r="P7" i="6"/>
  <c r="P9" i="6"/>
  <c r="P3" i="6"/>
  <c r="P18" i="6"/>
  <c r="P4" i="6"/>
  <c r="P21" i="6"/>
  <c r="L21" i="6"/>
  <c r="L19" i="6"/>
  <c r="L17" i="6"/>
  <c r="L13" i="6"/>
  <c r="L15" i="6"/>
  <c r="J22" i="6"/>
  <c r="K22" i="6"/>
  <c r="K4" i="6"/>
  <c r="J5" i="6"/>
  <c r="K5" i="6"/>
  <c r="J4" i="6"/>
  <c r="J6" i="6"/>
  <c r="K6" i="6"/>
  <c r="J7" i="6"/>
  <c r="K7" i="6"/>
  <c r="K8" i="6"/>
  <c r="J8" i="6"/>
  <c r="J9" i="6"/>
  <c r="K9" i="6"/>
  <c r="K10" i="6"/>
  <c r="J10" i="6"/>
  <c r="K14" i="6"/>
  <c r="J12" i="6"/>
  <c r="J20" i="6"/>
  <c r="K11" i="6"/>
  <c r="K20" i="6"/>
  <c r="J11" i="6"/>
  <c r="K12" i="6"/>
  <c r="J18" i="6"/>
  <c r="J14" i="6"/>
  <c r="L14" i="6" s="1"/>
  <c r="K16" i="6"/>
  <c r="K18" i="6"/>
  <c r="J16" i="6"/>
  <c r="L22" i="1"/>
  <c r="D20" i="1"/>
  <c r="Z12" i="3" s="1"/>
  <c r="L10" i="6" l="1"/>
  <c r="L4" i="6"/>
  <c r="L16" i="6"/>
  <c r="L8" i="6"/>
  <c r="L18" i="6"/>
  <c r="L11" i="6"/>
  <c r="L9" i="6"/>
  <c r="L5" i="6"/>
  <c r="L20" i="6"/>
  <c r="L12" i="6"/>
  <c r="L7" i="6"/>
  <c r="L22" i="6"/>
  <c r="L6" i="6"/>
  <c r="L29" i="1" l="1"/>
  <c r="F28" i="6" l="1"/>
  <c r="F3" i="6"/>
  <c r="G3" i="6"/>
  <c r="F26" i="6"/>
  <c r="F22" i="6"/>
  <c r="G25" i="6"/>
  <c r="F20" i="6"/>
  <c r="G24" i="6"/>
  <c r="F24" i="6"/>
  <c r="G26" i="6"/>
  <c r="G22" i="6"/>
  <c r="G28" i="6"/>
  <c r="F29" i="6"/>
  <c r="G29" i="6"/>
  <c r="G4" i="6"/>
  <c r="F5" i="6"/>
  <c r="G5" i="6"/>
  <c r="G8" i="6"/>
  <c r="F4" i="6"/>
  <c r="F6" i="6"/>
  <c r="G9" i="6"/>
  <c r="F8" i="6"/>
  <c r="F9" i="6"/>
  <c r="G6" i="6"/>
  <c r="G10" i="6"/>
  <c r="F11" i="6"/>
  <c r="F7" i="6"/>
  <c r="G11" i="6"/>
  <c r="G12" i="6"/>
  <c r="G7" i="6"/>
  <c r="F10" i="6"/>
  <c r="F13" i="6"/>
  <c r="F14" i="6"/>
  <c r="G13" i="6"/>
  <c r="F12" i="6"/>
  <c r="F15" i="6"/>
  <c r="F16" i="6"/>
  <c r="G17" i="6"/>
  <c r="G14" i="6"/>
  <c r="G16" i="6"/>
  <c r="G15" i="6"/>
  <c r="F17" i="6"/>
  <c r="F19" i="6"/>
  <c r="G20" i="6"/>
  <c r="G19" i="6"/>
  <c r="F18" i="6"/>
  <c r="F21" i="6"/>
  <c r="G18" i="6"/>
  <c r="F23" i="6"/>
  <c r="F27" i="6"/>
  <c r="G27" i="6"/>
  <c r="G23" i="6"/>
  <c r="G21" i="6"/>
  <c r="F25" i="6"/>
  <c r="H25" i="6" l="1"/>
  <c r="H24" i="6"/>
  <c r="H29" i="6"/>
  <c r="H32" i="6"/>
  <c r="H34" i="6"/>
  <c r="H33" i="6"/>
  <c r="H35" i="6"/>
  <c r="H31" i="6"/>
  <c r="H30" i="6"/>
  <c r="C21" i="6" l="1"/>
  <c r="B3" i="6"/>
  <c r="C4" i="6"/>
  <c r="C3" i="6"/>
  <c r="C5" i="6"/>
  <c r="C22" i="6"/>
  <c r="C24" i="6"/>
  <c r="C9" i="6"/>
  <c r="C7" i="6"/>
  <c r="C6" i="6"/>
  <c r="C8" i="6"/>
  <c r="C10" i="6"/>
  <c r="C11" i="6"/>
  <c r="C12" i="6"/>
  <c r="C15" i="6"/>
  <c r="C13" i="6"/>
  <c r="C16" i="6"/>
  <c r="C14" i="6"/>
  <c r="C17" i="6"/>
  <c r="C18" i="6"/>
  <c r="C19" i="6"/>
  <c r="C20" i="6"/>
  <c r="C23" i="6"/>
  <c r="B20" i="6"/>
  <c r="B18" i="6"/>
  <c r="B23" i="6"/>
  <c r="B24" i="6"/>
  <c r="B9" i="6"/>
  <c r="B4" i="6"/>
  <c r="B7" i="6"/>
  <c r="B10" i="6"/>
  <c r="B5" i="6"/>
  <c r="B6" i="6"/>
  <c r="B11" i="6"/>
  <c r="B8" i="6"/>
  <c r="B12" i="6"/>
  <c r="B15" i="6"/>
  <c r="B14" i="6"/>
  <c r="B13" i="6"/>
  <c r="B16" i="6"/>
  <c r="B21" i="6"/>
  <c r="B17" i="6"/>
  <c r="B19" i="6"/>
  <c r="B22" i="6"/>
  <c r="H26" i="6"/>
  <c r="H28" i="6"/>
  <c r="H27" i="6"/>
  <c r="D31" i="6"/>
  <c r="D33" i="6"/>
  <c r="D35" i="6"/>
  <c r="D32" i="6"/>
  <c r="D26" i="6"/>
  <c r="D28" i="6"/>
  <c r="D30" i="6"/>
  <c r="D36" i="6"/>
  <c r="D29" i="6"/>
  <c r="D27" i="6"/>
  <c r="D34" i="6"/>
  <c r="D24" i="6" l="1"/>
  <c r="H5" i="6"/>
  <c r="H12" i="6"/>
  <c r="H15" i="6"/>
  <c r="H18" i="6"/>
  <c r="H8" i="6"/>
  <c r="H7" i="6"/>
  <c r="H13" i="6"/>
  <c r="H19" i="6"/>
  <c r="H9" i="6"/>
  <c r="H17" i="6"/>
  <c r="H14" i="6"/>
  <c r="H10" i="6"/>
  <c r="H11" i="6"/>
  <c r="H16" i="6"/>
  <c r="H6" i="6"/>
  <c r="H22" i="6"/>
  <c r="H21" i="6"/>
  <c r="H4" i="6"/>
  <c r="H3" i="6"/>
  <c r="H20" i="6"/>
  <c r="H23" i="6"/>
  <c r="D10" i="6"/>
  <c r="D22" i="6"/>
  <c r="D6" i="6"/>
  <c r="D14" i="6"/>
  <c r="D19" i="6"/>
  <c r="D3" i="6"/>
  <c r="D15" i="6"/>
  <c r="D11" i="6"/>
  <c r="D20" i="6"/>
  <c r="D5" i="6"/>
  <c r="D17" i="6"/>
  <c r="D18" i="6"/>
  <c r="D8" i="6"/>
  <c r="D4" i="6"/>
  <c r="D12" i="6"/>
  <c r="D13" i="6"/>
  <c r="D25" i="6"/>
  <c r="A105" i="3" s="1"/>
  <c r="D16" i="6"/>
  <c r="D21" i="6"/>
  <c r="D7" i="6"/>
  <c r="D23" i="6"/>
  <c r="D9" i="6"/>
  <c r="A10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下野市</author>
  </authors>
  <commentList>
    <comment ref="R9" authorId="0" shapeId="0" xr:uid="{529BA5A7-E591-4705-BA7D-8AB2FF9BCFF6}">
      <text>
        <r>
          <rPr>
            <b/>
            <sz val="9"/>
            <color indexed="81"/>
            <rFont val="MS P ゴシック"/>
            <family val="3"/>
            <charset val="128"/>
          </rPr>
          <t>下野市:</t>
        </r>
        <r>
          <rPr>
            <sz val="9"/>
            <color indexed="81"/>
            <rFont val="MS P ゴシック"/>
            <family val="3"/>
            <charset val="128"/>
          </rPr>
          <t xml:space="preserve">
認定結果等は空欄で問題ありません。</t>
        </r>
      </text>
    </comment>
    <comment ref="T15" authorId="0" shapeId="0" xr:uid="{586C3660-869C-4227-8FC3-F986D61C72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下野市:
</t>
        </r>
        <r>
          <rPr>
            <sz val="9"/>
            <color indexed="81"/>
            <rFont val="MS P ゴシック"/>
            <family val="3"/>
            <charset val="128"/>
          </rPr>
          <t>対象者の現住所・家族等連絡先についても空欄で問題ありません。</t>
        </r>
      </text>
    </comment>
    <comment ref="A36" authorId="0" shapeId="0" xr:uid="{B1A4736E-FF0C-4283-B46B-370FE52FFD7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下野市:
</t>
        </r>
        <r>
          <rPr>
            <sz val="9"/>
            <color indexed="81"/>
            <rFont val="MS P ゴシック"/>
            <family val="3"/>
            <charset val="128"/>
          </rPr>
          <t xml:space="preserve">施設の情報についても空欄で問題ありません。
</t>
        </r>
      </text>
    </comment>
    <comment ref="A55" authorId="0" shapeId="0" xr:uid="{86E38C48-A88C-43D7-B5C8-B7F23343BFFF}">
      <text>
        <r>
          <rPr>
            <b/>
            <sz val="9"/>
            <color indexed="81"/>
            <rFont val="MS P ゴシック"/>
            <family val="3"/>
            <charset val="128"/>
          </rPr>
          <t>下野市:</t>
        </r>
        <r>
          <rPr>
            <sz val="9"/>
            <color indexed="81"/>
            <rFont val="MS P ゴシック"/>
            <family val="3"/>
            <charset val="128"/>
          </rPr>
          <t xml:space="preserve">
概況調査入力シートのⅣにて入力した内容が反映されます。</t>
        </r>
      </text>
    </comment>
    <comment ref="A82" authorId="0" shapeId="0" xr:uid="{B639C305-810A-41D7-ACFB-8D087D8EE2F9}">
      <text>
        <r>
          <rPr>
            <b/>
            <sz val="9"/>
            <color indexed="81"/>
            <rFont val="MS P ゴシック"/>
            <family val="3"/>
            <charset val="128"/>
          </rPr>
          <t>下野市:</t>
        </r>
        <r>
          <rPr>
            <sz val="9"/>
            <color indexed="81"/>
            <rFont val="MS P ゴシック"/>
            <family val="3"/>
            <charset val="128"/>
          </rPr>
          <t xml:space="preserve">
こちらから入力をお願いいたします。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下野市</author>
  </authors>
  <commentList>
    <comment ref="U5" authorId="0" shapeId="0" xr:uid="{974F8913-DBBC-4352-BED0-2B944F928F38}">
      <text>
        <r>
          <rPr>
            <b/>
            <sz val="9"/>
            <color indexed="81"/>
            <rFont val="MS P ゴシック"/>
            <family val="3"/>
            <charset val="128"/>
          </rPr>
          <t>下野市:</t>
        </r>
        <r>
          <rPr>
            <sz val="9"/>
            <color indexed="81"/>
            <rFont val="MS P ゴシック"/>
            <family val="3"/>
            <charset val="128"/>
          </rPr>
          <t xml:space="preserve">
基本調査入力シートの内容が反映されます。</t>
        </r>
      </text>
    </comment>
  </commentList>
</comments>
</file>

<file path=xl/sharedStrings.xml><?xml version="1.0" encoding="utf-8"?>
<sst xmlns="http://schemas.openxmlformats.org/spreadsheetml/2006/main" count="1027" uniqueCount="480">
  <si>
    <t>認定調査票（概況調査）</t>
    <rPh sb="0" eb="5">
      <t>ニンテイチョウサヒョウ</t>
    </rPh>
    <rPh sb="6" eb="8">
      <t>ガイキョウ</t>
    </rPh>
    <rPh sb="8" eb="10">
      <t>チョウサ</t>
    </rPh>
    <phoneticPr fontId="1"/>
  </si>
  <si>
    <t>Ⅰ　調査実施者（記入者）</t>
    <rPh sb="2" eb="4">
      <t>チョウサ</t>
    </rPh>
    <rPh sb="4" eb="7">
      <t>ジッシシャ</t>
    </rPh>
    <rPh sb="8" eb="11">
      <t>キニュウシャ</t>
    </rPh>
    <phoneticPr fontId="4"/>
  </si>
  <si>
    <t>実施日</t>
    <rPh sb="0" eb="3">
      <t>ジッシビ</t>
    </rPh>
    <phoneticPr fontId="1"/>
  </si>
  <si>
    <t>実施場所</t>
    <rPh sb="0" eb="4">
      <t>ジッシバショ</t>
    </rPh>
    <phoneticPr fontId="1"/>
  </si>
  <si>
    <t>調査員名</t>
    <rPh sb="0" eb="3">
      <t>チョウサイン</t>
    </rPh>
    <rPh sb="3" eb="4">
      <t>メイ</t>
    </rPh>
    <phoneticPr fontId="1"/>
  </si>
  <si>
    <t>Ⅱ　調査対象者</t>
    <rPh sb="2" eb="4">
      <t>チョウサ</t>
    </rPh>
    <rPh sb="4" eb="6">
      <t>タイショウ</t>
    </rPh>
    <rPh sb="6" eb="7">
      <t>シャ</t>
    </rPh>
    <phoneticPr fontId="4"/>
  </si>
  <si>
    <t>過去の認定</t>
    <rPh sb="0" eb="2">
      <t>カコ</t>
    </rPh>
    <rPh sb="3" eb="5">
      <t>ニンテイ</t>
    </rPh>
    <phoneticPr fontId="1"/>
  </si>
  <si>
    <t>前回認定日</t>
    <rPh sb="0" eb="5">
      <t>ゼンカイニンテイビ</t>
    </rPh>
    <phoneticPr fontId="1"/>
  </si>
  <si>
    <t>前回認定結果</t>
    <rPh sb="0" eb="6">
      <t>ゼンカイニンテイケッカ</t>
    </rPh>
    <phoneticPr fontId="1"/>
  </si>
  <si>
    <t>対象者</t>
    <rPh sb="0" eb="3">
      <t>タイショウシャ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</si>
  <si>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</si>
  <si>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</si>
  <si>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</si>
  <si>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</si>
  <si>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</si>
  <si>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</si>
  <si>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家族連絡先</t>
    <rPh sb="0" eb="5">
      <t>カゾクレンラクサキ</t>
    </rPh>
    <phoneticPr fontId="1"/>
  </si>
  <si>
    <t>続柄</t>
    <rPh sb="0" eb="1">
      <t>ツヅ</t>
    </rPh>
    <rPh sb="1" eb="2">
      <t>ガラ</t>
    </rPh>
    <phoneticPr fontId="1"/>
  </si>
  <si>
    <t>年齢</t>
    <rPh sb="0" eb="2">
      <t>ネンレイ</t>
    </rPh>
    <phoneticPr fontId="1"/>
  </si>
  <si>
    <t>非該当</t>
    <rPh sb="0" eb="3">
      <t>ヒガイトウ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</si>
  <si>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</si>
  <si>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</si>
  <si>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</si>
  <si>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</si>
  <si>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</si>
  <si>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</si>
  <si>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</si>
  <si>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住所</t>
    <rPh sb="0" eb="2">
      <t>じゅうしょ</t>
    </rPh>
    <phoneticPr fontId="1" type="Hiragana"/>
  </si>
  <si>
    <t>郵便番号</t>
    <rPh sb="0" eb="4">
      <t>ゆうびんばんごう</t>
    </rPh>
    <phoneticPr fontId="1" type="Hiragana"/>
  </si>
  <si>
    <t>日</t>
  </si>
  <si>
    <t>Ⅲ　現在受けているサービスの状況についてチェック及び頻度を記入してください。</t>
    <rPh sb="2" eb="4">
      <t>ゲンザイ</t>
    </rPh>
    <rPh sb="4" eb="5">
      <t>ウ</t>
    </rPh>
    <rPh sb="14" eb="16">
      <t>ジョウキョウ</t>
    </rPh>
    <rPh sb="24" eb="25">
      <t>オヨ</t>
    </rPh>
    <rPh sb="26" eb="28">
      <t>ヒンド</t>
    </rPh>
    <rPh sb="29" eb="31">
      <t>キニュウ</t>
    </rPh>
    <phoneticPr fontId="4"/>
  </si>
  <si>
    <t>訪問介護(ホームヘルプ)</t>
    <rPh sb="0" eb="2">
      <t>ホウモン</t>
    </rPh>
    <rPh sb="2" eb="4">
      <t>カイゴ</t>
    </rPh>
    <phoneticPr fontId="4"/>
  </si>
  <si>
    <t>回</t>
    <rPh sb="0" eb="1">
      <t>カイ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</si>
  <si>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</si>
  <si>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</si>
  <si>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</si>
  <si>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</si>
  <si>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通所介護(デイサービス)</t>
    <rPh sb="0" eb="2">
      <t>ツウショ</t>
    </rPh>
    <rPh sb="2" eb="4">
      <t>カイゴ</t>
    </rPh>
    <phoneticPr fontId="4"/>
  </si>
  <si>
    <t>通所リハビリテーション(デイケア）</t>
    <rPh sb="0" eb="2">
      <t>ツウショ</t>
    </rPh>
    <phoneticPr fontId="4"/>
  </si>
  <si>
    <t>短期入所生活介護(特養等)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トクヨウ</t>
    </rPh>
    <rPh sb="11" eb="12">
      <t>トウ</t>
    </rPh>
    <phoneticPr fontId="4"/>
  </si>
  <si>
    <t>日</t>
    <rPh sb="0" eb="1">
      <t>ニチ</t>
    </rPh>
    <phoneticPr fontId="4"/>
  </si>
  <si>
    <t>短期入所療養介護(療養ショート)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リョウヨウ</t>
    </rPh>
    <phoneticPr fontId="4"/>
  </si>
  <si>
    <t>特定施設入居者生活介護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</si>
  <si>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</si>
  <si>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品目</t>
    <rPh sb="0" eb="2">
      <t>ヒンモク</t>
    </rPh>
    <phoneticPr fontId="4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</si>
  <si>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4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</si>
  <si>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4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</si>
  <si>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4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</si>
  <si>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4"/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</si>
  <si>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4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</si>
  <si>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4"/>
  </si>
  <si>
    <t>地域密着型介護老人福祉施設入居者生活介護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4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</si>
  <si>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4"/>
  </si>
  <si>
    <t>市町村特別給付</t>
    <rPh sb="0" eb="3">
      <t>シチョウソン</t>
    </rPh>
    <rPh sb="3" eb="5">
      <t>トクベツ</t>
    </rPh>
    <rPh sb="5" eb="7">
      <t>キュウフ</t>
    </rPh>
    <phoneticPr fontId="4"/>
  </si>
  <si>
    <t>介護保険給付外の在宅サービス</t>
    <rPh sb="0" eb="2">
      <t>カイゴ</t>
    </rPh>
    <rPh sb="2" eb="4">
      <t>ホケン</t>
    </rPh>
    <rPh sb="4" eb="6">
      <t>キュウフ</t>
    </rPh>
    <rPh sb="6" eb="7">
      <t>ガイ</t>
    </rPh>
    <rPh sb="8" eb="10">
      <t>ザイタク</t>
    </rPh>
    <phoneticPr fontId="4"/>
  </si>
  <si>
    <t>郵便番号</t>
    <rPh sb="0" eb="4">
      <t>ユウビンバンゴウ</t>
    </rPh>
    <phoneticPr fontId="1"/>
  </si>
  <si>
    <t>施設名</t>
    <rPh sb="0" eb="3">
      <t>しせつめい</t>
    </rPh>
    <phoneticPr fontId="1" type="Hiragana"/>
  </si>
  <si>
    <t>電話番号</t>
    <rPh sb="0" eb="4">
      <t>でんわばんごう</t>
    </rPh>
    <phoneticPr fontId="1" type="Hiragana"/>
  </si>
  <si>
    <t>施設種別</t>
    <rPh sb="0" eb="4">
      <t>しせつしゅべつ</t>
    </rPh>
    <phoneticPr fontId="1" type="Hiragana"/>
  </si>
  <si>
    <t>リスト選択</t>
    <rPh sb="3" eb="5">
      <t>せんたく</t>
    </rPh>
    <phoneticPr fontId="1" type="Hiragana"/>
  </si>
  <si>
    <t>ハイフン付き半角数字で</t>
    <rPh sb="4" eb="5">
      <t>つ</t>
    </rPh>
    <rPh sb="6" eb="8">
      <t>はんかく</t>
    </rPh>
    <rPh sb="8" eb="10">
      <t>すうじ</t>
    </rPh>
    <phoneticPr fontId="1" type="Hiragana"/>
  </si>
  <si>
    <t>異なる場合はハイフン付き半角数字で</t>
    <rPh sb="0" eb="1">
      <t>こと</t>
    </rPh>
    <rPh sb="3" eb="5">
      <t>ばあい</t>
    </rPh>
    <rPh sb="10" eb="11">
      <t>つ</t>
    </rPh>
    <rPh sb="12" eb="14">
      <t>はんかく</t>
    </rPh>
    <rPh sb="14" eb="16">
      <t>すうじ</t>
    </rPh>
    <phoneticPr fontId="1" type="Hiragana"/>
  </si>
  <si>
    <t>町名以下入力（番地等）県外は出ないので手入力で</t>
    <rPh sb="0" eb="2">
      <t>ちょうめい</t>
    </rPh>
    <rPh sb="2" eb="4">
      <t>いか</t>
    </rPh>
    <rPh sb="4" eb="6">
      <t>にゅうりょく</t>
    </rPh>
    <rPh sb="7" eb="9">
      <t>ばんち</t>
    </rPh>
    <rPh sb="9" eb="10">
      <t>など</t>
    </rPh>
    <rPh sb="11" eb="13">
      <t>けんがい</t>
    </rPh>
    <rPh sb="14" eb="15">
      <t>で</t>
    </rPh>
    <rPh sb="19" eb="22">
      <t>てにゅうりょく</t>
    </rPh>
    <phoneticPr fontId="1" type="Hiragana"/>
  </si>
  <si>
    <t>ふりがな</t>
    <phoneticPr fontId="1" type="Hiragana"/>
  </si>
  <si>
    <t>Ⅳ.調査対象者の主訴、家族状況、調査対象者の居住環境</t>
    <rPh sb="2" eb="4">
      <t>チョウサ</t>
    </rPh>
    <rPh sb="4" eb="6">
      <t>タイショウ</t>
    </rPh>
    <rPh sb="6" eb="7">
      <t>シャ</t>
    </rPh>
    <rPh sb="8" eb="10">
      <t>シュソ</t>
    </rPh>
    <rPh sb="11" eb="13">
      <t>カゾク</t>
    </rPh>
    <rPh sb="13" eb="15">
      <t>ジョウキョウ</t>
    </rPh>
    <rPh sb="16" eb="18">
      <t>チョウサ</t>
    </rPh>
    <rPh sb="18" eb="20">
      <t>タイショウ</t>
    </rPh>
    <rPh sb="20" eb="21">
      <t>シャ</t>
    </rPh>
    <rPh sb="22" eb="24">
      <t>キョジュウ</t>
    </rPh>
    <rPh sb="24" eb="26">
      <t>カンキョウ</t>
    </rPh>
    <phoneticPr fontId="4"/>
  </si>
  <si>
    <t>家族状況</t>
    <rPh sb="0" eb="4">
      <t>かぞくじょうきょう</t>
    </rPh>
    <phoneticPr fontId="1" type="Hiragana"/>
  </si>
  <si>
    <t>立会人続柄</t>
    <rPh sb="0" eb="3">
      <t>たちあいにん</t>
    </rPh>
    <rPh sb="3" eb="4">
      <t>つづ</t>
    </rPh>
    <rPh sb="4" eb="5">
      <t>がら</t>
    </rPh>
    <phoneticPr fontId="1" type="Hiragana"/>
  </si>
  <si>
    <t>特記事項</t>
    <rPh sb="0" eb="4">
      <t>とっきじこう</t>
    </rPh>
    <phoneticPr fontId="1" type="Hiragana"/>
  </si>
  <si>
    <t>手入力</t>
    <rPh sb="0" eb="3">
      <t>てにゅうりょく</t>
    </rPh>
    <phoneticPr fontId="1" type="Hiragana"/>
  </si>
  <si>
    <t>被保険者番号</t>
    <rPh sb="0" eb="4">
      <t>ひほけんしゃ</t>
    </rPh>
    <rPh sb="4" eb="6">
      <t>ばんごう</t>
    </rPh>
    <phoneticPr fontId="1" type="Hiragana"/>
  </si>
  <si>
    <t>被保険者番号</t>
    <rPh sb="0" eb="6">
      <t>ヒホケンシャバンゴウ</t>
    </rPh>
    <phoneticPr fontId="1"/>
  </si>
  <si>
    <t>Ⅰ　調査実施者（記入者）</t>
    <rPh sb="2" eb="4">
      <t>チョウサ</t>
    </rPh>
    <rPh sb="4" eb="7">
      <t>ジッシシャ</t>
    </rPh>
    <rPh sb="8" eb="11">
      <t>キニュウシャ</t>
    </rPh>
    <phoneticPr fontId="1"/>
  </si>
  <si>
    <t>実地日時</t>
    <rPh sb="0" eb="2">
      <t>ジッチ</t>
    </rPh>
    <rPh sb="2" eb="4">
      <t>ニチジ</t>
    </rPh>
    <phoneticPr fontId="1"/>
  </si>
  <si>
    <t>記入者氏名</t>
    <rPh sb="0" eb="3">
      <t>キニュウシャ</t>
    </rPh>
    <rPh sb="3" eb="5">
      <t>シメイ</t>
    </rPh>
    <phoneticPr fontId="1"/>
  </si>
  <si>
    <t>Ⅱ　調査対象者</t>
    <rPh sb="2" eb="4">
      <t>チョウサ</t>
    </rPh>
    <rPh sb="4" eb="7">
      <t>タイショウシャ</t>
    </rPh>
    <phoneticPr fontId="1"/>
  </si>
  <si>
    <t>対象者氏名</t>
    <rPh sb="0" eb="3">
      <t>タイショウシャ</t>
    </rPh>
    <rPh sb="3" eb="5">
      <t>シメイ</t>
    </rPh>
    <phoneticPr fontId="1"/>
  </si>
  <si>
    <t>現住所</t>
    <rPh sb="0" eb="3">
      <t>ゲンジュウショ</t>
    </rPh>
    <phoneticPr fontId="1"/>
  </si>
  <si>
    <t>Ⅲ　現在受けているサービスの状況についてチェック及び頻度を記入してください。</t>
    <rPh sb="2" eb="4">
      <t>ゲンザイ</t>
    </rPh>
    <rPh sb="4" eb="5">
      <t>ウ</t>
    </rPh>
    <rPh sb="14" eb="16">
      <t>ジョウキョウ</t>
    </rPh>
    <rPh sb="24" eb="25">
      <t>オヨ</t>
    </rPh>
    <rPh sb="26" eb="28">
      <t>ヒンド</t>
    </rPh>
    <rPh sb="29" eb="31">
      <t>キニュウ</t>
    </rPh>
    <phoneticPr fontId="1"/>
  </si>
  <si>
    <t>回</t>
    <rPh sb="0" eb="1">
      <t>カイ</t>
    </rPh>
    <phoneticPr fontId="1"/>
  </si>
  <si>
    <t>施設等利用</t>
    <rPh sb="0" eb="2">
      <t>シセツ</t>
    </rPh>
    <rPh sb="2" eb="3">
      <t>ナド</t>
    </rPh>
    <rPh sb="3" eb="5">
      <t>リヨウ</t>
    </rPh>
    <phoneticPr fontId="1"/>
  </si>
  <si>
    <t>施設等連絡先</t>
    <rPh sb="0" eb="2">
      <t>シセツ</t>
    </rPh>
    <rPh sb="2" eb="3">
      <t>ナド</t>
    </rPh>
    <rPh sb="3" eb="6">
      <t>レンラクサキ</t>
    </rPh>
    <phoneticPr fontId="1"/>
  </si>
  <si>
    <t>施設等名</t>
    <rPh sb="0" eb="3">
      <t>シセツナド</t>
    </rPh>
    <rPh sb="3" eb="4">
      <t>ナ</t>
    </rPh>
    <phoneticPr fontId="1"/>
  </si>
  <si>
    <t>※家族状況</t>
    <rPh sb="1" eb="5">
      <t>カゾクジョウキョウ</t>
    </rPh>
    <phoneticPr fontId="1"/>
  </si>
  <si>
    <t>リスト選択</t>
    <phoneticPr fontId="1" type="Hiragana"/>
  </si>
  <si>
    <t>保険者番号</t>
    <rPh sb="0" eb="3">
      <t>ホケンシャ</t>
    </rPh>
    <rPh sb="3" eb="5">
      <t>バンゴウ</t>
    </rPh>
    <phoneticPr fontId="1"/>
  </si>
  <si>
    <t>自宅内</t>
    <rPh sb="0" eb="3">
      <t>ジタクナイ</t>
    </rPh>
    <phoneticPr fontId="1"/>
  </si>
  <si>
    <t>自宅外</t>
    <rPh sb="0" eb="3">
      <t>ジタクガイ</t>
    </rPh>
    <phoneticPr fontId="1"/>
  </si>
  <si>
    <t>（</t>
    <phoneticPr fontId="1"/>
  </si>
  <si>
    <t>）</t>
    <phoneticPr fontId="1"/>
  </si>
  <si>
    <t>所属機関</t>
    <rPh sb="0" eb="4">
      <t>ショゾクキカン</t>
    </rPh>
    <phoneticPr fontId="1"/>
  </si>
  <si>
    <t>家族等
連絡先</t>
    <rPh sb="0" eb="2">
      <t>カゾク</t>
    </rPh>
    <rPh sb="2" eb="3">
      <t>ナド</t>
    </rPh>
    <rPh sb="4" eb="7">
      <t>レンラクサキ</t>
    </rPh>
    <phoneticPr fontId="1"/>
  </si>
  <si>
    <t>前回認定結果</t>
    <rPh sb="0" eb="4">
      <t>ゼンカイニンテイ</t>
    </rPh>
    <rPh sb="4" eb="6">
      <t>ケッカ</t>
    </rPh>
    <phoneticPr fontId="1"/>
  </si>
  <si>
    <t>〒</t>
    <phoneticPr fontId="1"/>
  </si>
  <si>
    <t>調査対象者との関係</t>
    <rPh sb="0" eb="2">
      <t>チョウサ</t>
    </rPh>
    <rPh sb="2" eb="5">
      <t>タイショウシャ</t>
    </rPh>
    <rPh sb="7" eb="9">
      <t>カンケイ</t>
    </rPh>
    <phoneticPr fontId="1"/>
  </si>
  <si>
    <t>電話</t>
    <rPh sb="0" eb="2">
      <t>デンワ</t>
    </rPh>
    <phoneticPr fontId="1"/>
  </si>
  <si>
    <t>（前回認定</t>
    <rPh sb="1" eb="5">
      <t>ゼンカイニンテイ</t>
    </rPh>
    <phoneticPr fontId="1"/>
  </si>
  <si>
    <t>初回</t>
    <rPh sb="0" eb="2">
      <t>ショカイ</t>
    </rPh>
    <phoneticPr fontId="1"/>
  </si>
  <si>
    <t>2回目以降</t>
    <rPh sb="1" eb="3">
      <t>カイメ</t>
    </rPh>
    <rPh sb="3" eb="5">
      <t>イコウ</t>
    </rPh>
    <phoneticPr fontId="1"/>
  </si>
  <si>
    <t>在宅利用（認定調査を行った月のサービス利用回数を記入。（介護予防）福祉用具貸与は調査日次点の、特定（介護予防）福祉用具販売は過去6月の品目数を記載）</t>
    <rPh sb="0" eb="2">
      <t>ザイタク</t>
    </rPh>
    <rPh sb="2" eb="4">
      <t>リヨウ</t>
    </rPh>
    <rPh sb="5" eb="9">
      <t>ニンテイチョウサ</t>
    </rPh>
    <rPh sb="10" eb="11">
      <t>オコナ</t>
    </rPh>
    <rPh sb="13" eb="14">
      <t>ツキ</t>
    </rPh>
    <rPh sb="19" eb="23">
      <t>リヨウカイスウ</t>
    </rPh>
    <rPh sb="24" eb="26">
      <t>キニュウ</t>
    </rPh>
    <rPh sb="28" eb="32">
      <t>カイゴヨボウ</t>
    </rPh>
    <rPh sb="33" eb="35">
      <t>フクシ</t>
    </rPh>
    <rPh sb="35" eb="37">
      <t>ヨウグ</t>
    </rPh>
    <rPh sb="37" eb="39">
      <t>タイヨ</t>
    </rPh>
    <rPh sb="40" eb="45">
      <t>チョウサビジテン</t>
    </rPh>
    <rPh sb="47" eb="49">
      <t>トクテイ</t>
    </rPh>
    <rPh sb="50" eb="54">
      <t>カイゴヨボウ</t>
    </rPh>
    <rPh sb="55" eb="59">
      <t>フクシヨウグ</t>
    </rPh>
    <rPh sb="59" eb="61">
      <t>ハンバイ</t>
    </rPh>
    <rPh sb="62" eb="64">
      <t>カコ</t>
    </rPh>
    <rPh sb="65" eb="66">
      <t>ツキ</t>
    </rPh>
    <rPh sb="67" eb="70">
      <t>ヒンモクスウ</t>
    </rPh>
    <rPh sb="71" eb="73">
      <t>キサイ</t>
    </rPh>
    <phoneticPr fontId="1"/>
  </si>
  <si>
    <t>月</t>
  </si>
  <si>
    <t>訪問介護（ホームヘルプ）・訪問型サービス</t>
    <rPh sb="0" eb="4">
      <t>ホウモンカイゴ</t>
    </rPh>
    <rPh sb="13" eb="16">
      <t>ホウモンガタ</t>
    </rPh>
    <phoneticPr fontId="1"/>
  </si>
  <si>
    <t>品目</t>
    <rPh sb="0" eb="2">
      <t>ヒンモク</t>
    </rPh>
    <phoneticPr fontId="1"/>
  </si>
  <si>
    <t>月</t>
    <phoneticPr fontId="1"/>
  </si>
  <si>
    <t>（介護予防）訪問入浴介護</t>
    <rPh sb="1" eb="5">
      <t>カイゴヨボウ</t>
    </rPh>
    <rPh sb="6" eb="8">
      <t>ホウモン</t>
    </rPh>
    <rPh sb="8" eb="10">
      <t>ニュウヨク</t>
    </rPh>
    <rPh sb="10" eb="12">
      <t>カイゴ</t>
    </rPh>
    <phoneticPr fontId="1"/>
  </si>
  <si>
    <t>（介護予防）訪問看護</t>
    <rPh sb="1" eb="5">
      <t>カイゴヨボウ</t>
    </rPh>
    <rPh sb="6" eb="8">
      <t>ホウモン</t>
    </rPh>
    <rPh sb="8" eb="10">
      <t>カンゴ</t>
    </rPh>
    <phoneticPr fontId="1"/>
  </si>
  <si>
    <t>（介護予防）訪問リハビリテーション</t>
    <rPh sb="1" eb="5">
      <t>カイゴヨボウ</t>
    </rPh>
    <rPh sb="6" eb="8">
      <t>ホウモン</t>
    </rPh>
    <phoneticPr fontId="1"/>
  </si>
  <si>
    <t>（介護予防）居宅療養管理指導</t>
    <rPh sb="1" eb="5">
      <t>カイゴヨボウ</t>
    </rPh>
    <rPh sb="6" eb="8">
      <t>キョタク</t>
    </rPh>
    <rPh sb="8" eb="12">
      <t>リョウヨウカンリ</t>
    </rPh>
    <rPh sb="12" eb="14">
      <t>シドウ</t>
    </rPh>
    <phoneticPr fontId="1"/>
  </si>
  <si>
    <t>通所介護デイサービス）・通所型サービス</t>
    <rPh sb="0" eb="2">
      <t>ツウショ</t>
    </rPh>
    <rPh sb="2" eb="4">
      <t>カイゴ</t>
    </rPh>
    <rPh sb="12" eb="15">
      <t>ツウショガタ</t>
    </rPh>
    <phoneticPr fontId="1"/>
  </si>
  <si>
    <t>（介護予防）通所リハビリテーション（ﾃﾞｲｹｱ）</t>
    <rPh sb="1" eb="5">
      <t>カイゴヨボウ</t>
    </rPh>
    <rPh sb="6" eb="8">
      <t>ツウショ</t>
    </rPh>
    <phoneticPr fontId="1"/>
  </si>
  <si>
    <t>（介護予防）短期入所生活介護（ｼｮｰﾄｽﾃｲ）</t>
    <rPh sb="1" eb="5">
      <t>カイゴヨボウ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1"/>
  </si>
  <si>
    <t>（介護予防）短期入所療養介護（療養ｼｮｰﾄ）</t>
    <rPh sb="1" eb="5">
      <t>カイゴヨボウ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リョウヨウ</t>
    </rPh>
    <phoneticPr fontId="1"/>
  </si>
  <si>
    <t>（介護予防）特定施設入居者生活介護</t>
    <rPh sb="1" eb="5">
      <t>カイゴヨボウ</t>
    </rPh>
    <rPh sb="6" eb="8">
      <t>トクテイ</t>
    </rPh>
    <rPh sb="8" eb="10">
      <t>シセツ</t>
    </rPh>
    <rPh sb="10" eb="13">
      <t>ニュウキョシャ</t>
    </rPh>
    <rPh sb="13" eb="17">
      <t>セイカツカイゴ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</si>
  <si>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3">
      <t>キョタクカイゴ</t>
    </rPh>
    <phoneticPr fontId="1"/>
  </si>
  <si>
    <t>市町村特別給付</t>
    <rPh sb="0" eb="3">
      <t>シチョウソン</t>
    </rPh>
    <rPh sb="3" eb="7">
      <t>トクベツキュウフ</t>
    </rPh>
    <phoneticPr fontId="1"/>
  </si>
  <si>
    <t>介護保険給付外の在宅サービス</t>
    <rPh sb="0" eb="7">
      <t>カイゴホケンキュウフガイ</t>
    </rPh>
    <rPh sb="8" eb="10">
      <t>ザイタク</t>
    </rPh>
    <phoneticPr fontId="1"/>
  </si>
  <si>
    <t>（介護予防）福祉用具貸与</t>
    <rPh sb="1" eb="5">
      <t>カイゴヨボウ</t>
    </rPh>
    <rPh sb="6" eb="12">
      <t>フクシヨウグタイヨ</t>
    </rPh>
    <phoneticPr fontId="1"/>
  </si>
  <si>
    <t>特定（介護予防）福祉用具販売</t>
    <rPh sb="0" eb="2">
      <t>トクテイ</t>
    </rPh>
    <rPh sb="3" eb="7">
      <t>カイゴヨボウ</t>
    </rPh>
    <rPh sb="8" eb="12">
      <t>フクシヨウグ</t>
    </rPh>
    <rPh sb="12" eb="14">
      <t>ハンバイ</t>
    </rPh>
    <phoneticPr fontId="1"/>
  </si>
  <si>
    <t>住宅改修</t>
    <rPh sb="0" eb="4">
      <t>ジュウタクカイシュウ</t>
    </rPh>
    <phoneticPr fontId="1"/>
  </si>
  <si>
    <t>夜間対応型訪問介護</t>
    <rPh sb="0" eb="5">
      <t>ヤカンタイオウガタ</t>
    </rPh>
    <rPh sb="5" eb="9">
      <t>ホウモンカイゴ</t>
    </rPh>
    <phoneticPr fontId="1"/>
  </si>
  <si>
    <t>（介護予防）認知症対応型通所介護</t>
    <rPh sb="1" eb="5">
      <t>カイゴヨボウ</t>
    </rPh>
    <rPh sb="6" eb="9">
      <t>ニンチショウ</t>
    </rPh>
    <rPh sb="9" eb="12">
      <t>タイオウガタ</t>
    </rPh>
    <rPh sb="12" eb="16">
      <t>ツウショカイゴ</t>
    </rPh>
    <phoneticPr fontId="1"/>
  </si>
  <si>
    <t>（介護予防）小規模多機能型居宅介護</t>
    <rPh sb="1" eb="3">
      <t>カイゴ</t>
    </rPh>
    <rPh sb="3" eb="5">
      <t>ヨボウ</t>
    </rPh>
    <rPh sb="6" eb="12">
      <t>ショウキボタキノウ</t>
    </rPh>
    <rPh sb="12" eb="13">
      <t>ガタ</t>
    </rPh>
    <rPh sb="13" eb="17">
      <t>キョタクカイゴ</t>
    </rPh>
    <phoneticPr fontId="1"/>
  </si>
  <si>
    <t>（介護予防）認知症対応型共同生活介護</t>
    <rPh sb="1" eb="5">
      <t>カイゴヨボウ</t>
    </rPh>
    <rPh sb="6" eb="12">
      <t>ニンチショウタイオウガタ</t>
    </rPh>
    <rPh sb="12" eb="16">
      <t>キョウドウセイカツ</t>
    </rPh>
    <rPh sb="16" eb="18">
      <t>カイゴ</t>
    </rPh>
    <phoneticPr fontId="1"/>
  </si>
  <si>
    <t>地域密着型特定施設入居者生活介護</t>
    <rPh sb="0" eb="5">
      <t>チイキミッチャクガタ</t>
    </rPh>
    <rPh sb="5" eb="7">
      <t>トクテイ</t>
    </rPh>
    <rPh sb="7" eb="9">
      <t>シセツ</t>
    </rPh>
    <rPh sb="9" eb="12">
      <t>ニュウキョシャ</t>
    </rPh>
    <rPh sb="12" eb="16">
      <t>セイカツカイゴ</t>
    </rPh>
    <phoneticPr fontId="1"/>
  </si>
  <si>
    <t>地域密着型介護老人福祉施設施設入所者生活介護</t>
    <rPh sb="0" eb="5">
      <t>チイキミッチャクガタ</t>
    </rPh>
    <rPh sb="5" eb="7">
      <t>カイゴ</t>
    </rPh>
    <rPh sb="7" eb="13">
      <t>ロウジンフクシシセツ</t>
    </rPh>
    <rPh sb="13" eb="18">
      <t>シセツニュウショシャ</t>
    </rPh>
    <rPh sb="18" eb="22">
      <t>セイカツカイゴ</t>
    </rPh>
    <phoneticPr fontId="1"/>
  </si>
  <si>
    <t>定期巡回・随時対応型訪問介護看護</t>
    <rPh sb="0" eb="4">
      <t>テイキジュンカイ</t>
    </rPh>
    <rPh sb="5" eb="10">
      <t>ズイジタイオウガタ</t>
    </rPh>
    <rPh sb="10" eb="16">
      <t>ホウモンカイゴカンゴ</t>
    </rPh>
    <phoneticPr fontId="1"/>
  </si>
  <si>
    <t>日</t>
    <rPh sb="0" eb="1">
      <t>ニチ</t>
    </rPh>
    <phoneticPr fontId="1"/>
  </si>
  <si>
    <t>住宅改修</t>
    <rPh sb="0" eb="4">
      <t>ジュウタクカイシュウ</t>
    </rPh>
    <phoneticPr fontId="4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</si>
  <si>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4"/>
  </si>
  <si>
    <t>Ⅳ　調査調査対象者の家族状況、調査対象者の居住環境（外出が困難になるなど日常生活に支障となるような環境の有無）、</t>
    <phoneticPr fontId="1"/>
  </si>
  <si>
    <t>施設等における状況、日常的に使用する機器・器械の有無等について特記すべき事項を記入してください。</t>
    <phoneticPr fontId="1"/>
  </si>
  <si>
    <t>※調査員連絡事項　立会人</t>
    <rPh sb="1" eb="4">
      <t>チョウサイン</t>
    </rPh>
    <rPh sb="4" eb="8">
      <t>レンラクジコウ</t>
    </rPh>
    <rPh sb="9" eb="12">
      <t>タチアイニン</t>
    </rPh>
    <phoneticPr fontId="1"/>
  </si>
  <si>
    <t>現在の入力文字数</t>
    <rPh sb="0" eb="2">
      <t>げんざい</t>
    </rPh>
    <rPh sb="3" eb="5">
      <t>にゅうりょく</t>
    </rPh>
    <rPh sb="5" eb="8">
      <t>もじすう</t>
    </rPh>
    <phoneticPr fontId="1" type="Hiragana"/>
  </si>
  <si>
    <t>文字</t>
    <rPh sb="0" eb="2">
      <t>もじ</t>
    </rPh>
    <phoneticPr fontId="1" type="Hiragana"/>
  </si>
  <si>
    <t>《家族状況・住居環境》</t>
    <phoneticPr fontId="1"/>
  </si>
  <si>
    <t>調査日</t>
    <rPh sb="0" eb="3">
      <t>チョウサビ</t>
    </rPh>
    <phoneticPr fontId="1"/>
  </si>
  <si>
    <t>Ⅳ　調査対象者の主訴、家族状況、調査対象者の住居環境（外出が困難になるなど日常生活に支障となるような</t>
    <phoneticPr fontId="1"/>
  </si>
  <si>
    <t>環境の有無）、日常的に使用するに機器・器械の有無等について特記すべき事項を記入してください。</t>
  </si>
  <si>
    <t>〇</t>
    <phoneticPr fontId="1"/>
  </si>
  <si>
    <t>《身体状況》</t>
    <rPh sb="1" eb="3">
      <t>シンタイ</t>
    </rPh>
    <rPh sb="3" eb="5">
      <t>ジョウキョウ</t>
    </rPh>
    <phoneticPr fontId="1"/>
  </si>
  <si>
    <t>《精神状況》</t>
    <rPh sb="1" eb="3">
      <t>セイシン</t>
    </rPh>
    <rPh sb="3" eb="5">
      <t>ジョウキョウ</t>
    </rPh>
    <phoneticPr fontId="1"/>
  </si>
  <si>
    <t>認定調査票（特記事項）</t>
    <rPh sb="0" eb="5">
      <t>ニンテイチョウサヒョウ</t>
    </rPh>
    <rPh sb="6" eb="10">
      <t>トッキジコウ</t>
    </rPh>
    <phoneticPr fontId="1"/>
  </si>
  <si>
    <t>１　身体機能・起居動作に関連する項目についての特記事項</t>
    <rPh sb="2" eb="6">
      <t>シンタイキノウ</t>
    </rPh>
    <rPh sb="7" eb="9">
      <t>キキョ</t>
    </rPh>
    <rPh sb="9" eb="11">
      <t>ドウサ</t>
    </rPh>
    <rPh sb="12" eb="14">
      <t>カンレン</t>
    </rPh>
    <rPh sb="16" eb="18">
      <t>コウモク</t>
    </rPh>
    <rPh sb="23" eb="27">
      <t>トッキジコウ</t>
    </rPh>
    <phoneticPr fontId="1"/>
  </si>
  <si>
    <t xml:space="preserve"> 1-1 麻痺等の有無、1-2 拘縮の有無、1-3 寝返り、1-4 起き上がり、1-5 座位保持、1-6 両足での立位、</t>
    <phoneticPr fontId="1"/>
  </si>
  <si>
    <t xml:space="preserve"> 1-7 歩行、1-8 立ち上がり、1-9 片足での立位、1-10 洗身、1-11 つめ切り、1-12 視力、1-13 聴力</t>
    <phoneticPr fontId="1"/>
  </si>
  <si>
    <t>《身体状況》</t>
    <phoneticPr fontId="1"/>
  </si>
  <si>
    <t>《家族状況・住居環境》</t>
    <rPh sb="1" eb="5">
      <t>カゾクジョウキョウ</t>
    </rPh>
    <rPh sb="6" eb="8">
      <t>ジュウキョ</t>
    </rPh>
    <rPh sb="8" eb="10">
      <t>カンキョウ</t>
    </rPh>
    <phoneticPr fontId="1"/>
  </si>
  <si>
    <t>《精神状況》</t>
    <rPh sb="1" eb="3">
      <t>セイシン</t>
    </rPh>
    <phoneticPr fontId="1"/>
  </si>
  <si>
    <t>《申請理由》</t>
    <rPh sb="1" eb="3">
      <t>シンセイ</t>
    </rPh>
    <rPh sb="3" eb="5">
      <t>リユウ</t>
    </rPh>
    <phoneticPr fontId="1"/>
  </si>
  <si>
    <t>２　生活機能に関連する項目についての特記事項</t>
    <rPh sb="2" eb="4">
      <t>セイカツ</t>
    </rPh>
    <rPh sb="4" eb="6">
      <t>キノウ</t>
    </rPh>
    <rPh sb="7" eb="9">
      <t>カンレン</t>
    </rPh>
    <rPh sb="11" eb="13">
      <t>コウモク</t>
    </rPh>
    <rPh sb="18" eb="20">
      <t>トッキ</t>
    </rPh>
    <rPh sb="20" eb="22">
      <t>ジコウ</t>
    </rPh>
    <phoneticPr fontId="1"/>
  </si>
  <si>
    <t xml:space="preserve"> 2-1 移乗、2-2 移動、2-3 えん下、2-4 食事摂取、2-5 排尿、2-6 排便、2-7 口腔清潔、</t>
    <phoneticPr fontId="1"/>
  </si>
  <si>
    <t xml:space="preserve"> 2-8 洗顔、2-9 整髪、2-10 上衣の着脱、2-11 ズボン等の着脱、2-12 外出頻度</t>
    <phoneticPr fontId="1"/>
  </si>
  <si>
    <t>３　認知機能に関連する項目についての特記事項</t>
    <phoneticPr fontId="1"/>
  </si>
  <si>
    <t xml:space="preserve"> 3-1 意思の伝達、3-2 毎日の日課を理解、3-3 生年月日を言う、3-4 短期記憶、3-5 自分の名前を言う、</t>
    <phoneticPr fontId="1"/>
  </si>
  <si>
    <t xml:space="preserve"> 3-6 今の季節を理解、3-7 場所の理解、3-8 徘徊、3-9 外出して戻れない</t>
    <phoneticPr fontId="1"/>
  </si>
  <si>
    <t>４　精神・行動障害に関連する項目についての特記事項</t>
    <phoneticPr fontId="1"/>
  </si>
  <si>
    <t xml:space="preserve"> 4-1 被害的、4-2 作話、4-3 感情が不安定、4-4 昼夜逆転、4-5 同じ話をする、4-6 大声を出す、</t>
    <phoneticPr fontId="1"/>
  </si>
  <si>
    <t xml:space="preserve"> 4-7 介護に抵抗、 4-8 落ち着きなし、4-9 一人で出たがる、4-10 収集癖、4-11 物や衣類を壊す、</t>
    <phoneticPr fontId="1"/>
  </si>
  <si>
    <t xml:space="preserve"> 4-12 ひどい物忘れ、4-13 独り言・ 独り笑い、4-14 自分勝手に行動する、4-15 話がまとまらない</t>
    <phoneticPr fontId="1"/>
  </si>
  <si>
    <t>５　社会生活への適応に関連する項目についての特記事項</t>
    <phoneticPr fontId="1"/>
  </si>
  <si>
    <t xml:space="preserve"> 5-1 薬の内服、5-2 金銭の管理、5-3 日常の意思決定、5-4 集団への不適応、5-5 買い物、5-6 簡単な調理</t>
    <phoneticPr fontId="1"/>
  </si>
  <si>
    <t>６　特別な医療についての特記事項</t>
    <phoneticPr fontId="1"/>
  </si>
  <si>
    <t xml:space="preserve"> 6 特別な医療</t>
    <phoneticPr fontId="1"/>
  </si>
  <si>
    <t>７　日常生活自立度に関する項目についての特記事項</t>
    <phoneticPr fontId="1"/>
  </si>
  <si>
    <t xml:space="preserve"> 7-1 障害高齢者の日常生活自立度（寝たきり度）、7-2 認知症高齢者の日常生活自立度</t>
    <phoneticPr fontId="1"/>
  </si>
  <si>
    <t>特別な医療</t>
    <rPh sb="0" eb="2">
      <t>トクベツ</t>
    </rPh>
    <rPh sb="3" eb="5">
      <t>イリョウ</t>
    </rPh>
    <phoneticPr fontId="1"/>
  </si>
  <si>
    <t>手入力で</t>
    <rPh sb="0" eb="3">
      <t>てにゅうりょく</t>
    </rPh>
    <phoneticPr fontId="1" type="Hiragana"/>
  </si>
  <si>
    <t>一部介助</t>
    <rPh sb="0" eb="4">
      <t>イチブカイジョ</t>
    </rPh>
    <phoneticPr fontId="1"/>
  </si>
  <si>
    <t>全介助</t>
    <rPh sb="0" eb="3">
      <t>ゼンカイジョ</t>
    </rPh>
    <phoneticPr fontId="1"/>
  </si>
  <si>
    <t>できない</t>
    <phoneticPr fontId="1"/>
  </si>
  <si>
    <t>ときどきある</t>
    <phoneticPr fontId="1"/>
  </si>
  <si>
    <t>ある</t>
    <phoneticPr fontId="1"/>
  </si>
  <si>
    <t>認定調査票（基本調査）</t>
    <phoneticPr fontId="1"/>
  </si>
  <si>
    <t>1-3 寝返り</t>
    <phoneticPr fontId="1"/>
  </si>
  <si>
    <t>つかまらないでできる</t>
    <phoneticPr fontId="1"/>
  </si>
  <si>
    <t>何かにつかまればできる</t>
    <rPh sb="0" eb="1">
      <t>ナニ</t>
    </rPh>
    <phoneticPr fontId="1"/>
  </si>
  <si>
    <t>1-5 座位保持</t>
    <rPh sb="4" eb="6">
      <t>ザイ</t>
    </rPh>
    <rPh sb="6" eb="8">
      <t>ホジ</t>
    </rPh>
    <phoneticPr fontId="1"/>
  </si>
  <si>
    <t>できる</t>
    <phoneticPr fontId="1"/>
  </si>
  <si>
    <t>自分の手で支えればできる</t>
    <rPh sb="0" eb="2">
      <t>ジブン</t>
    </rPh>
    <rPh sb="3" eb="4">
      <t>テ</t>
    </rPh>
    <rPh sb="5" eb="6">
      <t>ササ</t>
    </rPh>
    <phoneticPr fontId="1"/>
  </si>
  <si>
    <t>支えてもらえればできる</t>
    <rPh sb="0" eb="1">
      <t>ササ</t>
    </rPh>
    <phoneticPr fontId="1"/>
  </si>
  <si>
    <t>支えなしでできる</t>
    <rPh sb="0" eb="1">
      <t>ササ</t>
    </rPh>
    <phoneticPr fontId="1"/>
  </si>
  <si>
    <t>何か支えがあればできる</t>
    <rPh sb="0" eb="1">
      <t>ナニ</t>
    </rPh>
    <rPh sb="2" eb="3">
      <t>ササ</t>
    </rPh>
    <phoneticPr fontId="1"/>
  </si>
  <si>
    <t>1-7　歩行</t>
    <rPh sb="4" eb="6">
      <t>ホコウ</t>
    </rPh>
    <phoneticPr fontId="1"/>
  </si>
  <si>
    <t>1-8 立ち上がり</t>
    <rPh sb="4" eb="5">
      <t>タ</t>
    </rPh>
    <rPh sb="6" eb="7">
      <t>ア</t>
    </rPh>
    <phoneticPr fontId="1"/>
  </si>
  <si>
    <t>1-10 洗身</t>
    <rPh sb="5" eb="7">
      <t>センシン</t>
    </rPh>
    <phoneticPr fontId="1"/>
  </si>
  <si>
    <t>介助されていない</t>
    <rPh sb="0" eb="2">
      <t>カイジョ</t>
    </rPh>
    <phoneticPr fontId="1"/>
  </si>
  <si>
    <t>行っていない</t>
    <rPh sb="0" eb="1">
      <t>オコナ</t>
    </rPh>
    <phoneticPr fontId="1"/>
  </si>
  <si>
    <t>普通（日常生活に支障がない）</t>
    <rPh sb="0" eb="2">
      <t>フツウ</t>
    </rPh>
    <rPh sb="3" eb="7">
      <t>ニチジョウセイカツ</t>
    </rPh>
    <rPh sb="8" eb="10">
      <t>シショウ</t>
    </rPh>
    <phoneticPr fontId="1"/>
  </si>
  <si>
    <t>約1m離れた視力確認表の図が見える</t>
    <rPh sb="0" eb="1">
      <t>ヤク</t>
    </rPh>
    <rPh sb="3" eb="4">
      <t>ハナ</t>
    </rPh>
    <rPh sb="6" eb="8">
      <t>シリョク</t>
    </rPh>
    <rPh sb="8" eb="11">
      <t>カクニンヒョウ</t>
    </rPh>
    <rPh sb="12" eb="13">
      <t>ズ</t>
    </rPh>
    <rPh sb="14" eb="15">
      <t>ミ</t>
    </rPh>
    <phoneticPr fontId="1"/>
  </si>
  <si>
    <t>目の前に置いた視力確認表の図が見える</t>
    <rPh sb="0" eb="1">
      <t>メ</t>
    </rPh>
    <rPh sb="2" eb="3">
      <t>マエ</t>
    </rPh>
    <rPh sb="4" eb="5">
      <t>オ</t>
    </rPh>
    <rPh sb="7" eb="9">
      <t>シリョク</t>
    </rPh>
    <rPh sb="9" eb="12">
      <t>カクニンヒョウ</t>
    </rPh>
    <rPh sb="13" eb="14">
      <t>ズ</t>
    </rPh>
    <rPh sb="15" eb="16">
      <t>ミ</t>
    </rPh>
    <phoneticPr fontId="1"/>
  </si>
  <si>
    <t>ほとんど見えない</t>
    <rPh sb="4" eb="5">
      <t>ミ</t>
    </rPh>
    <phoneticPr fontId="1"/>
  </si>
  <si>
    <t>見えているのか判断不能</t>
    <rPh sb="0" eb="1">
      <t>ミ</t>
    </rPh>
    <rPh sb="7" eb="9">
      <t>ハンダン</t>
    </rPh>
    <rPh sb="9" eb="11">
      <t>フノウ</t>
    </rPh>
    <phoneticPr fontId="1"/>
  </si>
  <si>
    <t>1-13 聴力</t>
    <rPh sb="5" eb="7">
      <t>チョウリョク</t>
    </rPh>
    <phoneticPr fontId="1"/>
  </si>
  <si>
    <t>普通</t>
    <rPh sb="0" eb="2">
      <t>フツウ</t>
    </rPh>
    <phoneticPr fontId="1"/>
  </si>
  <si>
    <t>普通の声がやっと聞き取れる</t>
    <rPh sb="0" eb="2">
      <t>フツウ</t>
    </rPh>
    <rPh sb="3" eb="4">
      <t>コエ</t>
    </rPh>
    <rPh sb="8" eb="9">
      <t>キ</t>
    </rPh>
    <rPh sb="10" eb="11">
      <t>ト</t>
    </rPh>
    <phoneticPr fontId="1"/>
  </si>
  <si>
    <t>ほとんど聞こえない</t>
    <rPh sb="4" eb="5">
      <t>キ</t>
    </rPh>
    <phoneticPr fontId="1"/>
  </si>
  <si>
    <t>聞こえているのか判断不能</t>
    <rPh sb="0" eb="1">
      <t>キ</t>
    </rPh>
    <rPh sb="8" eb="10">
      <t>ハンダン</t>
    </rPh>
    <rPh sb="10" eb="12">
      <t>フノウ</t>
    </rPh>
    <phoneticPr fontId="1"/>
  </si>
  <si>
    <t>かなり大きな声なら何とか聞きとれる</t>
    <rPh sb="3" eb="4">
      <t>オオ</t>
    </rPh>
    <rPh sb="6" eb="7">
      <t>コエ</t>
    </rPh>
    <rPh sb="9" eb="10">
      <t>ナン</t>
    </rPh>
    <rPh sb="12" eb="13">
      <t>キ</t>
    </rPh>
    <phoneticPr fontId="1"/>
  </si>
  <si>
    <t>2-1 移乗</t>
    <rPh sb="4" eb="6">
      <t>イジョウ</t>
    </rPh>
    <phoneticPr fontId="1"/>
  </si>
  <si>
    <t>見守り等</t>
    <rPh sb="0" eb="2">
      <t>ミマモ</t>
    </rPh>
    <rPh sb="3" eb="4">
      <t>ナド</t>
    </rPh>
    <phoneticPr fontId="1"/>
  </si>
  <si>
    <t>2-2 移動</t>
    <rPh sb="4" eb="6">
      <t>イドウ</t>
    </rPh>
    <phoneticPr fontId="1"/>
  </si>
  <si>
    <t>2-3 嚥下</t>
    <rPh sb="4" eb="6">
      <t>エンゲ</t>
    </rPh>
    <phoneticPr fontId="1"/>
  </si>
  <si>
    <t>2-4 食事摂取</t>
    <rPh sb="4" eb="6">
      <t>ショクジ</t>
    </rPh>
    <rPh sb="6" eb="8">
      <t>セッシュ</t>
    </rPh>
    <phoneticPr fontId="1"/>
  </si>
  <si>
    <t>2-5 排尿</t>
    <rPh sb="4" eb="6">
      <t>ハイニョウ</t>
    </rPh>
    <phoneticPr fontId="1"/>
  </si>
  <si>
    <t>2-6 排便</t>
    <rPh sb="4" eb="6">
      <t>ハイベン</t>
    </rPh>
    <phoneticPr fontId="1"/>
  </si>
  <si>
    <t>2-7 口腔清潔</t>
    <rPh sb="4" eb="6">
      <t>コウクウ</t>
    </rPh>
    <rPh sb="6" eb="8">
      <t>セイケツ</t>
    </rPh>
    <phoneticPr fontId="1"/>
  </si>
  <si>
    <t>2-8 洗顔</t>
    <rPh sb="4" eb="6">
      <t>センガン</t>
    </rPh>
    <phoneticPr fontId="1"/>
  </si>
  <si>
    <t>2-9 整髪</t>
    <rPh sb="4" eb="6">
      <t>セイハツ</t>
    </rPh>
    <phoneticPr fontId="1"/>
  </si>
  <si>
    <t>2-10 上衣の着脱</t>
    <rPh sb="5" eb="6">
      <t>ウエ</t>
    </rPh>
    <rPh sb="6" eb="7">
      <t>ギヌ</t>
    </rPh>
    <rPh sb="8" eb="10">
      <t>チャクダツ</t>
    </rPh>
    <phoneticPr fontId="1"/>
  </si>
  <si>
    <t>2-11 ズボン等の着脱</t>
    <rPh sb="8" eb="9">
      <t>ナド</t>
    </rPh>
    <rPh sb="10" eb="12">
      <t>チャクダツ</t>
    </rPh>
    <phoneticPr fontId="1"/>
  </si>
  <si>
    <t>週1回以上</t>
    <rPh sb="0" eb="1">
      <t>シュウ</t>
    </rPh>
    <rPh sb="2" eb="3">
      <t>カイ</t>
    </rPh>
    <rPh sb="3" eb="5">
      <t>イジョウ</t>
    </rPh>
    <phoneticPr fontId="1"/>
  </si>
  <si>
    <t>月1回以上</t>
    <rPh sb="0" eb="1">
      <t>ツキ</t>
    </rPh>
    <rPh sb="2" eb="3">
      <t>カイ</t>
    </rPh>
    <rPh sb="3" eb="5">
      <t>イジョウ</t>
    </rPh>
    <phoneticPr fontId="1"/>
  </si>
  <si>
    <t>月1回未満</t>
    <rPh sb="0" eb="1">
      <t>ツキ</t>
    </rPh>
    <rPh sb="2" eb="3">
      <t>カイ</t>
    </rPh>
    <rPh sb="3" eb="5">
      <t>ミマン</t>
    </rPh>
    <phoneticPr fontId="1"/>
  </si>
  <si>
    <t>伝達できる</t>
    <rPh sb="0" eb="2">
      <t>デンタツ</t>
    </rPh>
    <phoneticPr fontId="1"/>
  </si>
  <si>
    <t>ときどき伝達できる</t>
    <rPh sb="4" eb="6">
      <t>デンタツ</t>
    </rPh>
    <phoneticPr fontId="1"/>
  </si>
  <si>
    <t>ほとんど伝達できない</t>
    <rPh sb="4" eb="6">
      <t>デンタツ</t>
    </rPh>
    <phoneticPr fontId="1"/>
  </si>
  <si>
    <t>ない</t>
    <phoneticPr fontId="1"/>
  </si>
  <si>
    <t>できる（特別な場合もできる</t>
    <rPh sb="4" eb="6">
      <t>トクベツ</t>
    </rPh>
    <rPh sb="7" eb="9">
      <t>バアイ</t>
    </rPh>
    <phoneticPr fontId="1"/>
  </si>
  <si>
    <t>特別な場合を除いてできる</t>
    <rPh sb="0" eb="2">
      <t>トクベツ</t>
    </rPh>
    <rPh sb="3" eb="5">
      <t>バアイ</t>
    </rPh>
    <rPh sb="6" eb="7">
      <t>ノゾ</t>
    </rPh>
    <phoneticPr fontId="1"/>
  </si>
  <si>
    <t>日常的に困難</t>
    <rPh sb="0" eb="3">
      <t>ニチジョウテキ</t>
    </rPh>
    <rPh sb="4" eb="6">
      <t>コンナン</t>
    </rPh>
    <phoneticPr fontId="1"/>
  </si>
  <si>
    <t>日常生活自立度</t>
    <rPh sb="0" eb="4">
      <t>ニチジョウセイカツ</t>
    </rPh>
    <rPh sb="4" eb="7">
      <t>ジリツド</t>
    </rPh>
    <phoneticPr fontId="1"/>
  </si>
  <si>
    <t>障害高齢者の日常生活自立度（寝たきり度）</t>
    <rPh sb="0" eb="5">
      <t>ショウガイコウレイシャ</t>
    </rPh>
    <rPh sb="6" eb="13">
      <t>ニチジョウセイカツジリツド</t>
    </rPh>
    <rPh sb="14" eb="15">
      <t>ネ</t>
    </rPh>
    <rPh sb="18" eb="19">
      <t>ド</t>
    </rPh>
    <phoneticPr fontId="1"/>
  </si>
  <si>
    <t>認知症高齢者の日常生活自立度</t>
    <rPh sb="0" eb="3">
      <t>ニンチショウ</t>
    </rPh>
    <rPh sb="3" eb="6">
      <t>コウレイシャ</t>
    </rPh>
    <rPh sb="7" eb="14">
      <t>ニチジョウセイカツジリツド</t>
    </rPh>
    <phoneticPr fontId="1"/>
  </si>
  <si>
    <t>点滴の管理</t>
    <rPh sb="0" eb="2">
      <t>テンテキ</t>
    </rPh>
    <rPh sb="3" eb="5">
      <t>カンリ</t>
    </rPh>
    <phoneticPr fontId="1"/>
  </si>
  <si>
    <t>中心静脈栄養</t>
    <rPh sb="0" eb="2">
      <t>チュウシン</t>
    </rPh>
    <rPh sb="2" eb="6">
      <t>ジョウミャクエイヨウ</t>
    </rPh>
    <phoneticPr fontId="1"/>
  </si>
  <si>
    <t>透析</t>
    <rPh sb="0" eb="2">
      <t>トウセキ</t>
    </rPh>
    <phoneticPr fontId="1"/>
  </si>
  <si>
    <t>ストーマ（人工肛門）の処置</t>
    <rPh sb="5" eb="9">
      <t>ジンコウコウモン</t>
    </rPh>
    <rPh sb="11" eb="13">
      <t>ショチ</t>
    </rPh>
    <phoneticPr fontId="1"/>
  </si>
  <si>
    <t>酸素療法</t>
    <rPh sb="0" eb="4">
      <t>サンソリョウホウ</t>
    </rPh>
    <phoneticPr fontId="1"/>
  </si>
  <si>
    <t>人工呼吸器（レスピレーター）</t>
    <rPh sb="0" eb="5">
      <t>ジンコウコキュウキ</t>
    </rPh>
    <phoneticPr fontId="1"/>
  </si>
  <si>
    <t>気管切開の処置</t>
    <rPh sb="0" eb="4">
      <t>キカンセッカイ</t>
    </rPh>
    <rPh sb="5" eb="7">
      <t>ショチ</t>
    </rPh>
    <phoneticPr fontId="1"/>
  </si>
  <si>
    <t>疼痛の看護</t>
    <rPh sb="0" eb="1">
      <t>ウズ</t>
    </rPh>
    <rPh sb="1" eb="2">
      <t>イタ</t>
    </rPh>
    <rPh sb="3" eb="5">
      <t>カンゴ</t>
    </rPh>
    <phoneticPr fontId="1"/>
  </si>
  <si>
    <t>経管栄養</t>
    <rPh sb="0" eb="2">
      <t>ケイカン</t>
    </rPh>
    <rPh sb="2" eb="4">
      <t>エイヨウ</t>
    </rPh>
    <phoneticPr fontId="1"/>
  </si>
  <si>
    <t>モニター測定（血圧、心拍、酸素飽和度等）</t>
    <rPh sb="4" eb="6">
      <t>ソクテイ</t>
    </rPh>
    <rPh sb="7" eb="9">
      <t>ケツアツ</t>
    </rPh>
    <rPh sb="10" eb="12">
      <t>シンパク</t>
    </rPh>
    <rPh sb="13" eb="15">
      <t>サンソ</t>
    </rPh>
    <rPh sb="15" eb="18">
      <t>ホウワド</t>
    </rPh>
    <rPh sb="18" eb="19">
      <t>ナド</t>
    </rPh>
    <phoneticPr fontId="1"/>
  </si>
  <si>
    <t>じょくそうの処置</t>
    <rPh sb="6" eb="8">
      <t>ショチ</t>
    </rPh>
    <phoneticPr fontId="1"/>
  </si>
  <si>
    <t>カテーテル（コンドームカテーテル、留置カテーテル、ウロストーマ等）</t>
    <rPh sb="17" eb="19">
      <t>リュウチ</t>
    </rPh>
    <rPh sb="31" eb="32">
      <t>ナド</t>
    </rPh>
    <phoneticPr fontId="1"/>
  </si>
  <si>
    <t>処置内容</t>
    <rPh sb="0" eb="4">
      <t>ショチナイヨウ</t>
    </rPh>
    <phoneticPr fontId="1"/>
  </si>
  <si>
    <t>特別な対応</t>
    <rPh sb="0" eb="2">
      <t>トクベツ</t>
    </rPh>
    <rPh sb="3" eb="5">
      <t>タイオウ</t>
    </rPh>
    <phoneticPr fontId="1"/>
  </si>
  <si>
    <t>自立</t>
    <rPh sb="0" eb="2">
      <t>ジリツ</t>
    </rPh>
    <phoneticPr fontId="1"/>
  </si>
  <si>
    <t>J1</t>
    <phoneticPr fontId="1"/>
  </si>
  <si>
    <t>J2</t>
    <phoneticPr fontId="1"/>
  </si>
  <si>
    <t>A1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</si>
  <si>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</si>
  <si>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</si>
  <si>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</si>
  <si>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</si>
  <si>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</si>
  <si>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</si>
  <si>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</si>
  <si>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</si>
  <si>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</si>
  <si>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</si>
  <si>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</si>
  <si>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なし</t>
    <phoneticPr fontId="1"/>
  </si>
  <si>
    <t>左上肢</t>
    <rPh sb="0" eb="3">
      <t>ヒダリジョウシ</t>
    </rPh>
    <phoneticPr fontId="1"/>
  </si>
  <si>
    <t>右上肢</t>
    <rPh sb="0" eb="3">
      <t>ミギジョウシ</t>
    </rPh>
    <phoneticPr fontId="1"/>
  </si>
  <si>
    <t>左下肢</t>
    <rPh sb="0" eb="3">
      <t>ヒダリカシ</t>
    </rPh>
    <phoneticPr fontId="1"/>
  </si>
  <si>
    <t>右下肢</t>
    <rPh sb="0" eb="3">
      <t>ミギカシ</t>
    </rPh>
    <phoneticPr fontId="1"/>
  </si>
  <si>
    <t>その他（四肢の欠損）</t>
    <rPh sb="2" eb="3">
      <t>タ</t>
    </rPh>
    <phoneticPr fontId="1"/>
  </si>
  <si>
    <t>肩関節</t>
    <rPh sb="0" eb="3">
      <t>カタカンセツ</t>
    </rPh>
    <phoneticPr fontId="1"/>
  </si>
  <si>
    <t>股関節</t>
    <rPh sb="0" eb="3">
      <t>コカンセツ</t>
    </rPh>
    <phoneticPr fontId="1"/>
  </si>
  <si>
    <t>その他（四肢の欠損）</t>
    <rPh sb="2" eb="3">
      <t>タ</t>
    </rPh>
    <rPh sb="4" eb="6">
      <t>シシ</t>
    </rPh>
    <rPh sb="7" eb="9">
      <t>ケッソン</t>
    </rPh>
    <phoneticPr fontId="1"/>
  </si>
  <si>
    <t>1-9 片足での立位保持</t>
  </si>
  <si>
    <t>1-11 つめ切り</t>
    <phoneticPr fontId="1"/>
  </si>
  <si>
    <t>1-12 視力</t>
  </si>
  <si>
    <t>2-12 外出頻度</t>
    <phoneticPr fontId="1"/>
  </si>
  <si>
    <t>3-1 意思の伝達</t>
    <phoneticPr fontId="1"/>
  </si>
  <si>
    <t>3-2 日課を理解</t>
    <phoneticPr fontId="1"/>
  </si>
  <si>
    <t>3-3 生年月日を言う</t>
    <phoneticPr fontId="1"/>
  </si>
  <si>
    <t>3-4 短期記憶</t>
    <phoneticPr fontId="1"/>
  </si>
  <si>
    <t>3-5 自分の名前を言う</t>
    <phoneticPr fontId="1"/>
  </si>
  <si>
    <t>3-6 今の季節を理解</t>
  </si>
  <si>
    <t>3-7 場所の理解</t>
  </si>
  <si>
    <t>3-8 徘徊</t>
    <rPh sb="4" eb="6">
      <t>ハイカイ</t>
    </rPh>
    <phoneticPr fontId="1"/>
  </si>
  <si>
    <t>3-9　外出して戻れない</t>
    <phoneticPr fontId="1"/>
  </si>
  <si>
    <t>4-1 被害的</t>
    <phoneticPr fontId="1"/>
  </si>
  <si>
    <t>4-2 作話</t>
    <phoneticPr fontId="1"/>
  </si>
  <si>
    <t>4-3 感情が不安定</t>
    <phoneticPr fontId="1"/>
  </si>
  <si>
    <t>4-4 昼夜逆転</t>
    <phoneticPr fontId="1"/>
  </si>
  <si>
    <t>4-5 同じ話をする</t>
    <phoneticPr fontId="1"/>
  </si>
  <si>
    <t>4-6 大声を出す</t>
    <phoneticPr fontId="1"/>
  </si>
  <si>
    <t>4-7 介護に抵抗</t>
    <phoneticPr fontId="1"/>
  </si>
  <si>
    <t>4-8 落ち着きなし（家に帰ると言う）</t>
    <rPh sb="16" eb="17">
      <t>イ</t>
    </rPh>
    <phoneticPr fontId="1"/>
  </si>
  <si>
    <t>4-9 一人で外に出たがり目が離せない</t>
    <phoneticPr fontId="1"/>
  </si>
  <si>
    <t>4-10　収集癖（いろいろなものを集めたり、無断で持ってくる）</t>
    <phoneticPr fontId="1"/>
  </si>
  <si>
    <t>4-11 物や衣服を壊す</t>
    <phoneticPr fontId="1"/>
  </si>
  <si>
    <t>4-12 ひどい物忘れ</t>
    <phoneticPr fontId="1"/>
  </si>
  <si>
    <t>4-13 独り言・独り笑い</t>
    <phoneticPr fontId="1"/>
  </si>
  <si>
    <t>4-14 自分勝手</t>
    <phoneticPr fontId="1"/>
  </si>
  <si>
    <t>4-15 話がまとまらず会話にならない</t>
    <phoneticPr fontId="1"/>
  </si>
  <si>
    <t>5-1 薬の内服</t>
    <phoneticPr fontId="1"/>
  </si>
  <si>
    <t>5-2 金銭の管理</t>
    <phoneticPr fontId="1"/>
  </si>
  <si>
    <t>5-3 日常の意思決定</t>
    <phoneticPr fontId="1"/>
  </si>
  <si>
    <t>5-4 集団への不適応</t>
    <phoneticPr fontId="1"/>
  </si>
  <si>
    <t>5-5 買い物</t>
    <phoneticPr fontId="1"/>
  </si>
  <si>
    <t>5-6 簡単な調理</t>
    <phoneticPr fontId="1"/>
  </si>
  <si>
    <t>リスト選択</t>
    <rPh sb="3" eb="5">
      <t>センタク</t>
    </rPh>
    <phoneticPr fontId="1"/>
  </si>
  <si>
    <t>リストで〇</t>
    <phoneticPr fontId="1"/>
  </si>
  <si>
    <t>1-4 起き上がり</t>
    <phoneticPr fontId="1"/>
  </si>
  <si>
    <t>1-6 両足での立位保持</t>
    <phoneticPr fontId="1"/>
  </si>
  <si>
    <t>A2</t>
    <phoneticPr fontId="1"/>
  </si>
  <si>
    <t>1-1</t>
    <phoneticPr fontId="1"/>
  </si>
  <si>
    <t>1-2</t>
    <phoneticPr fontId="1"/>
  </si>
  <si>
    <t>1-3</t>
    <phoneticPr fontId="1"/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</si>
  <si>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</si>
  <si>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</si>
  <si>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</si>
  <si>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</si>
  <si>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</si>
  <si>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</si>
  <si>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</si>
  <si>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</si>
  <si>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</si>
  <si>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</si>
  <si>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2-1</t>
    <phoneticPr fontId="1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</si>
  <si>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</si>
  <si>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</si>
  <si>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</si>
  <si>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</si>
  <si>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</si>
  <si>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</si>
  <si>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</si>
  <si>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</si>
  <si>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</si>
  <si>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</si>
  <si>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</si>
  <si>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3-1</t>
    <phoneticPr fontId="1"/>
  </si>
  <si>
    <t>3-2</t>
  </si>
  <si>
    <t>3-3</t>
  </si>
  <si>
    <t>3-4</t>
  </si>
  <si>
    <t>3-5</t>
  </si>
  <si>
    <t>3-6</t>
  </si>
  <si>
    <t>3-7</t>
  </si>
  <si>
    <t>3-8</t>
  </si>
  <si>
    <t>3-9</t>
  </si>
  <si>
    <t>4-1</t>
    <phoneticPr fontId="1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</si>
  <si>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</si>
  <si>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</si>
  <si>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</si>
  <si>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</si>
  <si>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</si>
  <si>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</si>
  <si>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</si>
  <si>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</si>
  <si>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</si>
  <si>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</si>
  <si>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</si>
  <si>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</si>
  <si>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</si>
  <si>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</si>
  <si>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5-1</t>
    <phoneticPr fontId="1"/>
  </si>
  <si>
    <t>5-2</t>
  </si>
  <si>
    <t>5-3</t>
  </si>
  <si>
    <t>5-4</t>
  </si>
  <si>
    <t>5-5</t>
  </si>
  <si>
    <t>5-6</t>
  </si>
  <si>
    <t>6</t>
    <phoneticPr fontId="1"/>
  </si>
  <si>
    <t>7-1</t>
    <phoneticPr fontId="1"/>
  </si>
  <si>
    <t>7-2</t>
    <phoneticPr fontId="1"/>
  </si>
  <si>
    <t>初回or2回目以降</t>
    <rPh sb="0" eb="2">
      <t>しょかい</t>
    </rPh>
    <rPh sb="5" eb="7">
      <t>かいめ</t>
    </rPh>
    <rPh sb="7" eb="9">
      <t>いこう</t>
    </rPh>
    <phoneticPr fontId="1" type="Hiragana"/>
  </si>
  <si>
    <t>リスト選択
再新規の場合は初回を選択</t>
    <rPh sb="3" eb="5">
      <t>せんたく</t>
    </rPh>
    <rPh sb="6" eb="7">
      <t>さい</t>
    </rPh>
    <rPh sb="7" eb="9">
      <t>しんき</t>
    </rPh>
    <rPh sb="10" eb="12">
      <t>ばあい</t>
    </rPh>
    <rPh sb="13" eb="15">
      <t>しょかい</t>
    </rPh>
    <rPh sb="16" eb="18">
      <t>せんたく</t>
    </rPh>
    <phoneticPr fontId="1" type="Hiragana"/>
  </si>
  <si>
    <t>歳）</t>
    <phoneticPr fontId="1"/>
  </si>
  <si>
    <t>膝関節</t>
    <rPh sb="0" eb="1">
      <t>ヒザ</t>
    </rPh>
    <rPh sb="1" eb="3">
      <t>カンセツ</t>
    </rPh>
    <phoneticPr fontId="1"/>
  </si>
  <si>
    <t>麻痺</t>
    <rPh sb="0" eb="2">
      <t>マヒ</t>
    </rPh>
    <phoneticPr fontId="1"/>
  </si>
  <si>
    <t>（複数回答可）</t>
    <rPh sb="1" eb="3">
      <t>フクスウ</t>
    </rPh>
    <rPh sb="3" eb="6">
      <t>カイトウカ</t>
    </rPh>
    <phoneticPr fontId="1"/>
  </si>
  <si>
    <t>左上肢</t>
    <rPh sb="0" eb="1">
      <t>ヒダリ</t>
    </rPh>
    <rPh sb="1" eb="3">
      <t>ジョウシ</t>
    </rPh>
    <phoneticPr fontId="1"/>
  </si>
  <si>
    <t>右上肢</t>
    <rPh sb="0" eb="1">
      <t>ミギ</t>
    </rPh>
    <rPh sb="1" eb="3">
      <t>ジョウシ</t>
    </rPh>
    <phoneticPr fontId="1"/>
  </si>
  <si>
    <t>ほとんど不可</t>
    <rPh sb="4" eb="6">
      <t>フカ</t>
    </rPh>
    <phoneticPr fontId="1"/>
  </si>
  <si>
    <t>意思の伝達</t>
    <rPh sb="0" eb="2">
      <t>イシ</t>
    </rPh>
    <rPh sb="3" eb="5">
      <t>デンタツ</t>
    </rPh>
    <phoneticPr fontId="1"/>
  </si>
  <si>
    <t>左下肢</t>
    <rPh sb="0" eb="1">
      <t>ヒダリ</t>
    </rPh>
    <rPh sb="1" eb="3">
      <t>カシ</t>
    </rPh>
    <phoneticPr fontId="1"/>
  </si>
  <si>
    <t>右下肢</t>
    <rPh sb="0" eb="1">
      <t>ミギ</t>
    </rPh>
    <rPh sb="1" eb="3">
      <t>カシ</t>
    </rPh>
    <phoneticPr fontId="1"/>
  </si>
  <si>
    <t>ときどき
できる</t>
    <phoneticPr fontId="1"/>
  </si>
  <si>
    <t>1-2</t>
  </si>
  <si>
    <t>1-3</t>
  </si>
  <si>
    <t>股関節</t>
    <rPh sb="0" eb="1">
      <t>マタ</t>
    </rPh>
    <rPh sb="1" eb="3">
      <t>カンセツ</t>
    </rPh>
    <phoneticPr fontId="1"/>
  </si>
  <si>
    <t>膝関節</t>
    <rPh sb="0" eb="3">
      <t>ヒザカンセツ</t>
    </rPh>
    <phoneticPr fontId="1"/>
  </si>
  <si>
    <t>寝返り</t>
    <rPh sb="0" eb="2">
      <t>ネガエ</t>
    </rPh>
    <phoneticPr fontId="1"/>
  </si>
  <si>
    <t>つかまれば可</t>
    <rPh sb="5" eb="6">
      <t>カ</t>
    </rPh>
    <phoneticPr fontId="1"/>
  </si>
  <si>
    <t>自分で支えれば可</t>
    <rPh sb="0" eb="2">
      <t>ジブン</t>
    </rPh>
    <rPh sb="3" eb="4">
      <t>ササ</t>
    </rPh>
    <rPh sb="7" eb="8">
      <t>カ</t>
    </rPh>
    <phoneticPr fontId="1"/>
  </si>
  <si>
    <t>支えが必要</t>
    <rPh sb="0" eb="1">
      <t>ササ</t>
    </rPh>
    <rPh sb="3" eb="5">
      <t>ヒツヨウ</t>
    </rPh>
    <phoneticPr fontId="1"/>
  </si>
  <si>
    <t>起き上がり</t>
    <rPh sb="0" eb="1">
      <t>オ</t>
    </rPh>
    <rPh sb="2" eb="3">
      <t>ア</t>
    </rPh>
    <phoneticPr fontId="1"/>
  </si>
  <si>
    <t>座位保持</t>
    <rPh sb="0" eb="4">
      <t>ザイホジ</t>
    </rPh>
    <phoneticPr fontId="1"/>
  </si>
  <si>
    <t>両足での立位</t>
    <rPh sb="0" eb="2">
      <t>リョウアシ</t>
    </rPh>
    <rPh sb="4" eb="6">
      <t>リツイ</t>
    </rPh>
    <phoneticPr fontId="1"/>
  </si>
  <si>
    <t>歩行</t>
    <rPh sb="0" eb="2">
      <t>ホコウ</t>
    </rPh>
    <phoneticPr fontId="1"/>
  </si>
  <si>
    <t>立ち上がり</t>
    <rPh sb="0" eb="1">
      <t>タ</t>
    </rPh>
    <rPh sb="2" eb="3">
      <t>ア</t>
    </rPh>
    <phoneticPr fontId="1"/>
  </si>
  <si>
    <t>片足での立位</t>
    <rPh sb="0" eb="2">
      <t>カタアシ</t>
    </rPh>
    <rPh sb="4" eb="6">
      <t>リツイ</t>
    </rPh>
    <phoneticPr fontId="1"/>
  </si>
  <si>
    <t>洗身</t>
    <rPh sb="0" eb="2">
      <t>センシン</t>
    </rPh>
    <phoneticPr fontId="1"/>
  </si>
  <si>
    <t>つめ切り</t>
    <rPh sb="2" eb="3">
      <t>キ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</si>
  <si>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</si>
  <si>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</si>
  <si>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1ｍ先が見える</t>
    <rPh sb="2" eb="3">
      <t>サキ</t>
    </rPh>
    <rPh sb="4" eb="5">
      <t>ミ</t>
    </rPh>
    <phoneticPr fontId="1"/>
  </si>
  <si>
    <t>目の前が見える</t>
    <rPh sb="0" eb="1">
      <t>メ</t>
    </rPh>
    <rPh sb="2" eb="3">
      <t>マエ</t>
    </rPh>
    <rPh sb="4" eb="5">
      <t>ミ</t>
    </rPh>
    <phoneticPr fontId="1"/>
  </si>
  <si>
    <t>ほとんど見えず</t>
    <rPh sb="4" eb="5">
      <t>ミ</t>
    </rPh>
    <phoneticPr fontId="1"/>
  </si>
  <si>
    <t>判断不能</t>
    <rPh sb="0" eb="4">
      <t>ハンダンフノウ</t>
    </rPh>
    <phoneticPr fontId="1"/>
  </si>
  <si>
    <t>やっと聞こえる</t>
    <rPh sb="3" eb="4">
      <t>キ</t>
    </rPh>
    <phoneticPr fontId="1"/>
  </si>
  <si>
    <t>大声が聞こえる</t>
    <rPh sb="0" eb="2">
      <t>オオゴエ</t>
    </rPh>
    <rPh sb="3" eb="4">
      <t>キ</t>
    </rPh>
    <phoneticPr fontId="1"/>
  </si>
  <si>
    <t>ほとんど聞こえず</t>
    <rPh sb="4" eb="5">
      <t>キ</t>
    </rPh>
    <phoneticPr fontId="1"/>
  </si>
  <si>
    <t>移乗</t>
    <rPh sb="0" eb="2">
      <t>イジョウ</t>
    </rPh>
    <phoneticPr fontId="1"/>
  </si>
  <si>
    <t>移動</t>
    <rPh sb="0" eb="2">
      <t>イドウ</t>
    </rPh>
    <phoneticPr fontId="1"/>
  </si>
  <si>
    <t>えん下</t>
    <rPh sb="2" eb="3">
      <t>シタ</t>
    </rPh>
    <phoneticPr fontId="1"/>
  </si>
  <si>
    <t>食事摂取</t>
    <rPh sb="0" eb="4">
      <t>ショクジセッシュ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</si>
  <si>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</si>
  <si>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</si>
  <si>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口腔清潔</t>
    <rPh sb="0" eb="4">
      <t>コウクウセイケツ</t>
    </rPh>
    <phoneticPr fontId="1"/>
  </si>
  <si>
    <t>洗顔</t>
    <rPh sb="0" eb="2">
      <t>センガン</t>
    </rPh>
    <phoneticPr fontId="1"/>
  </si>
  <si>
    <t>整髪</t>
    <rPh sb="0" eb="2">
      <t>セイハツ</t>
    </rPh>
    <phoneticPr fontId="1"/>
  </si>
  <si>
    <t>上衣の着脱</t>
    <rPh sb="0" eb="2">
      <t>ジョウイ</t>
    </rPh>
    <rPh sb="3" eb="5">
      <t>チャクダツ</t>
    </rPh>
    <phoneticPr fontId="1"/>
  </si>
  <si>
    <t>外出頻度</t>
    <rPh sb="0" eb="2">
      <t>ガイシュツ</t>
    </rPh>
    <rPh sb="2" eb="4">
      <t>ヒンド</t>
    </rPh>
    <phoneticPr fontId="1"/>
  </si>
  <si>
    <t>ズボン等の
着脱</t>
    <rPh sb="3" eb="4">
      <t>ナド</t>
    </rPh>
    <rPh sb="6" eb="8">
      <t>チャクダツ</t>
    </rPh>
    <phoneticPr fontId="1"/>
  </si>
  <si>
    <t>日課を理解</t>
    <rPh sb="0" eb="2">
      <t>ニッカ</t>
    </rPh>
    <rPh sb="3" eb="5">
      <t>リカイ</t>
    </rPh>
    <phoneticPr fontId="1"/>
  </si>
  <si>
    <t>短期記憶</t>
    <rPh sb="0" eb="4">
      <t>タンキキオク</t>
    </rPh>
    <phoneticPr fontId="1"/>
  </si>
  <si>
    <t>自分の名前</t>
    <rPh sb="0" eb="2">
      <t>ジブン</t>
    </rPh>
    <rPh sb="3" eb="5">
      <t>ナマエ</t>
    </rPh>
    <phoneticPr fontId="1"/>
  </si>
  <si>
    <t>季節を理解</t>
    <rPh sb="0" eb="2">
      <t>キセツ</t>
    </rPh>
    <rPh sb="3" eb="5">
      <t>リカイ</t>
    </rPh>
    <phoneticPr fontId="1"/>
  </si>
  <si>
    <t>場所の理解</t>
    <rPh sb="0" eb="2">
      <t>バショ</t>
    </rPh>
    <rPh sb="3" eb="5">
      <t>リカイ</t>
    </rPh>
    <phoneticPr fontId="1"/>
  </si>
  <si>
    <t>徘徊</t>
    <rPh sb="0" eb="2">
      <t>ハイカイ</t>
    </rPh>
    <phoneticPr fontId="1"/>
  </si>
  <si>
    <t>被害的</t>
    <rPh sb="0" eb="3">
      <t>ヒガイテキ</t>
    </rPh>
    <phoneticPr fontId="1"/>
  </si>
  <si>
    <t>作話</t>
    <rPh sb="0" eb="2">
      <t>サクワ</t>
    </rPh>
    <phoneticPr fontId="1"/>
  </si>
  <si>
    <t>感情が不安定</t>
    <rPh sb="0" eb="2">
      <t>カンジョウ</t>
    </rPh>
    <rPh sb="3" eb="6">
      <t>フアンテイ</t>
    </rPh>
    <phoneticPr fontId="1"/>
  </si>
  <si>
    <t>昼夜逆転</t>
    <rPh sb="0" eb="4">
      <t>チュウヤギャクテン</t>
    </rPh>
    <phoneticPr fontId="1"/>
  </si>
  <si>
    <t>同じ話をする</t>
    <rPh sb="0" eb="1">
      <t>オナ</t>
    </rPh>
    <rPh sb="2" eb="3">
      <t>ハナシ</t>
    </rPh>
    <phoneticPr fontId="1"/>
  </si>
  <si>
    <t>大声を出す</t>
    <rPh sb="0" eb="2">
      <t>オオゴエ</t>
    </rPh>
    <rPh sb="3" eb="4">
      <t>ダ</t>
    </rPh>
    <phoneticPr fontId="1"/>
  </si>
  <si>
    <t>介護に抵抗</t>
    <rPh sb="0" eb="2">
      <t>カイゴ</t>
    </rPh>
    <rPh sb="3" eb="5">
      <t>テイコウ</t>
    </rPh>
    <phoneticPr fontId="1"/>
  </si>
  <si>
    <t>落ち着きなし</t>
    <rPh sb="0" eb="1">
      <t>オ</t>
    </rPh>
    <rPh sb="2" eb="3">
      <t>ツ</t>
    </rPh>
    <phoneticPr fontId="1"/>
  </si>
  <si>
    <t>収集癖</t>
    <rPh sb="0" eb="3">
      <t>シュウシュウヘキ</t>
    </rPh>
    <phoneticPr fontId="1"/>
  </si>
  <si>
    <t>物等を壊す</t>
    <rPh sb="0" eb="1">
      <t>モノ</t>
    </rPh>
    <rPh sb="1" eb="2">
      <t>ナド</t>
    </rPh>
    <rPh sb="3" eb="4">
      <t>コワ</t>
    </rPh>
    <phoneticPr fontId="1"/>
  </si>
  <si>
    <t>ひどい物忘れ</t>
    <rPh sb="3" eb="5">
      <t>モノワス</t>
    </rPh>
    <phoneticPr fontId="1"/>
  </si>
  <si>
    <t>薬の内服</t>
    <rPh sb="0" eb="1">
      <t>クスリ</t>
    </rPh>
    <rPh sb="2" eb="4">
      <t>ナイフク</t>
    </rPh>
    <phoneticPr fontId="1"/>
  </si>
  <si>
    <t>金銭の管理</t>
    <rPh sb="0" eb="2">
      <t>キンセン</t>
    </rPh>
    <rPh sb="3" eb="5">
      <t>カンリ</t>
    </rPh>
    <phoneticPr fontId="1"/>
  </si>
  <si>
    <t>買い物</t>
    <rPh sb="0" eb="1">
      <t>カ</t>
    </rPh>
    <rPh sb="2" eb="3">
      <t>モノ</t>
    </rPh>
    <phoneticPr fontId="1"/>
  </si>
  <si>
    <t>簡単な調理</t>
    <rPh sb="0" eb="2">
      <t>カンタン</t>
    </rPh>
    <rPh sb="3" eb="5">
      <t>チョウリ</t>
    </rPh>
    <phoneticPr fontId="1"/>
  </si>
  <si>
    <t>特別な場合以外可</t>
    <rPh sb="0" eb="2">
      <t>トクベツ</t>
    </rPh>
    <rPh sb="3" eb="5">
      <t>バアイ</t>
    </rPh>
    <rPh sb="5" eb="7">
      <t>イガイ</t>
    </rPh>
    <rPh sb="7" eb="8">
      <t>カ</t>
    </rPh>
    <phoneticPr fontId="1"/>
  </si>
  <si>
    <t>独り言・
独り笑い</t>
    <rPh sb="0" eb="1">
      <t>ヒト</t>
    </rPh>
    <rPh sb="2" eb="3">
      <t>ゴト</t>
    </rPh>
    <rPh sb="5" eb="6">
      <t>ヒト</t>
    </rPh>
    <rPh sb="7" eb="8">
      <t>ワラ</t>
    </rPh>
    <phoneticPr fontId="1"/>
  </si>
  <si>
    <t>自分勝手に
行動する</t>
    <rPh sb="0" eb="4">
      <t>ジブンカッテ</t>
    </rPh>
    <rPh sb="6" eb="8">
      <t>コウドウ</t>
    </rPh>
    <phoneticPr fontId="1"/>
  </si>
  <si>
    <t>話が
まとまらない</t>
    <rPh sb="0" eb="1">
      <t>ハナシ</t>
    </rPh>
    <phoneticPr fontId="1"/>
  </si>
  <si>
    <t>日常の
意思決定</t>
    <rPh sb="0" eb="2">
      <t>ニチジョウ</t>
    </rPh>
    <rPh sb="4" eb="8">
      <t>イシケッテイ</t>
    </rPh>
    <phoneticPr fontId="1"/>
  </si>
  <si>
    <t>集団への
不適応</t>
    <rPh sb="0" eb="2">
      <t>シュウダン</t>
    </rPh>
    <rPh sb="5" eb="8">
      <t>フテキオウ</t>
    </rPh>
    <phoneticPr fontId="1"/>
  </si>
  <si>
    <t>外出して
戻れない</t>
    <rPh sb="0" eb="2">
      <t>ガイシュツ</t>
    </rPh>
    <rPh sb="5" eb="6">
      <t>モド</t>
    </rPh>
    <phoneticPr fontId="1"/>
  </si>
  <si>
    <t>ストーマの処置</t>
    <rPh sb="5" eb="7">
      <t>ショチ</t>
    </rPh>
    <phoneticPr fontId="1"/>
  </si>
  <si>
    <t>中心静脈栄養</t>
    <rPh sb="0" eb="4">
      <t>チュウシンジョウミャク</t>
    </rPh>
    <rPh sb="4" eb="6">
      <t>エイヨウ</t>
    </rPh>
    <phoneticPr fontId="1"/>
  </si>
  <si>
    <t>点滴の管理</t>
    <phoneticPr fontId="1"/>
  </si>
  <si>
    <t>レスピレーター（人工呼吸器）</t>
    <rPh sb="8" eb="13">
      <t>ジンコウコキュウキ</t>
    </rPh>
    <phoneticPr fontId="1"/>
  </si>
  <si>
    <t>カテーテル</t>
    <phoneticPr fontId="1"/>
  </si>
  <si>
    <t>障害高齢者自立度</t>
    <rPh sb="0" eb="2">
      <t>ショウガイ</t>
    </rPh>
    <rPh sb="2" eb="5">
      <t>コウレイシャ</t>
    </rPh>
    <rPh sb="5" eb="8">
      <t>ジリツド</t>
    </rPh>
    <phoneticPr fontId="1"/>
  </si>
  <si>
    <t>認知症高齢者自立度</t>
    <rPh sb="0" eb="3">
      <t>ニンチショウ</t>
    </rPh>
    <rPh sb="3" eb="6">
      <t>コウレイシャ</t>
    </rPh>
    <rPh sb="6" eb="9">
      <t>ジリツド</t>
    </rPh>
    <phoneticPr fontId="1"/>
  </si>
  <si>
    <t>支えが
必要</t>
    <rPh sb="0" eb="1">
      <t>ササ</t>
    </rPh>
    <rPh sb="4" eb="6">
      <t>ヒツヨウ</t>
    </rPh>
    <phoneticPr fontId="1"/>
  </si>
  <si>
    <t>一人で
出たがる</t>
    <rPh sb="0" eb="2">
      <t>ヒトリ</t>
    </rPh>
    <rPh sb="4" eb="5">
      <t>デ</t>
    </rPh>
    <phoneticPr fontId="1"/>
  </si>
  <si>
    <t>自宅外</t>
  </si>
  <si>
    <t>事業所名</t>
    <rPh sb="0" eb="4">
      <t>ジギョウショメイ</t>
    </rPh>
    <phoneticPr fontId="1"/>
  </si>
  <si>
    <t>和暦（S〇〇.〇.〇〇）形式で入力</t>
  </si>
  <si>
    <t>和暦（S〇〇.〇.〇〇）形式で入力</t>
    <rPh sb="0" eb="2">
      <t>われき</t>
    </rPh>
    <phoneticPr fontId="1" type="Hiragana"/>
  </si>
  <si>
    <t>〇/〇（例：1/1）形式で入力</t>
    <rPh sb="4" eb="5">
      <t>れい</t>
    </rPh>
    <rPh sb="10" eb="12">
      <t>けいしき</t>
    </rPh>
    <rPh sb="13" eb="15">
      <t>にゅうりょく</t>
    </rPh>
    <phoneticPr fontId="1" type="Hiragana"/>
  </si>
  <si>
    <t>該当する場合手入力</t>
    <rPh sb="0" eb="2">
      <t>がいとう</t>
    </rPh>
    <rPh sb="4" eb="6">
      <t>ばあい</t>
    </rPh>
    <rPh sb="6" eb="9">
      <t>てにゅうりょく</t>
    </rPh>
    <phoneticPr fontId="1" type="Hiragana"/>
  </si>
  <si>
    <t>該当する場合記入　文字数制限45字まで</t>
    <rPh sb="0" eb="2">
      <t>がいとう</t>
    </rPh>
    <rPh sb="4" eb="6">
      <t>ばあい</t>
    </rPh>
    <rPh sb="6" eb="8">
      <t>きにゅう</t>
    </rPh>
    <rPh sb="9" eb="14">
      <t>もじすうせいげん</t>
    </rPh>
    <rPh sb="16" eb="17">
      <t>じ</t>
    </rPh>
    <phoneticPr fontId="1" type="Hiragana"/>
  </si>
  <si>
    <t>《申請理由》</t>
    <phoneticPr fontId="1"/>
  </si>
  <si>
    <t>入力は215字まで</t>
    <phoneticPr fontId="1" type="Hiragana"/>
  </si>
  <si>
    <t>（申請理由は170字まで）</t>
  </si>
  <si>
    <t>住所</t>
    <phoneticPr fontId="1"/>
  </si>
  <si>
    <t>施設名を記入・在宅であれば長男宅等記入</t>
    <rPh sb="0" eb="3">
      <t>シセツメイ</t>
    </rPh>
    <rPh sb="4" eb="6">
      <t>キニュウ</t>
    </rPh>
    <rPh sb="7" eb="9">
      <t>ザイタク</t>
    </rPh>
    <rPh sb="13" eb="16">
      <t>チョウナンタク</t>
    </rPh>
    <rPh sb="16" eb="17">
      <t>トウ</t>
    </rPh>
    <rPh sb="17" eb="19">
      <t>キニュウ</t>
    </rPh>
    <phoneticPr fontId="1"/>
  </si>
  <si>
    <t>基本調査の入力結果が反映されます。</t>
  </si>
  <si>
    <t>確認にご活用ください。</t>
    <rPh sb="0" eb="2">
      <t>カクニン</t>
    </rPh>
    <rPh sb="4" eb="6">
      <t>カツヨウ</t>
    </rPh>
    <phoneticPr fontId="1"/>
  </si>
  <si>
    <t>(1)</t>
    <phoneticPr fontId="1"/>
  </si>
  <si>
    <r>
      <t>リスト選択</t>
    </r>
    <r>
      <rPr>
        <sz val="10"/>
        <rFont val="HG丸ｺﾞｼｯｸM-PRO"/>
        <family val="3"/>
        <charset val="128"/>
      </rPr>
      <t>（前回ない場合空欄）</t>
    </r>
    <rPh sb="3" eb="5">
      <t>せんたく</t>
    </rPh>
    <rPh sb="6" eb="8">
      <t>ぜんかい</t>
    </rPh>
    <rPh sb="10" eb="12">
      <t>ばあい</t>
    </rPh>
    <rPh sb="12" eb="14">
      <t>くうらん</t>
    </rPh>
    <phoneticPr fontId="1" type="Hiragana"/>
  </si>
  <si>
    <t>( )</t>
    <phoneticPr fontId="1"/>
  </si>
  <si>
    <t>(2)</t>
    <phoneticPr fontId="1"/>
  </si>
  <si>
    <t>(7)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</si>
  <si>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</si>
  <si>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</si>
  <si>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</si>
  <si>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</si>
  <si>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</si>
  <si>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</si>
  <si>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</si>
  <si>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</si>
  <si>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</si>
  <si>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</si>
  <si>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↓</t>
    <phoneticPr fontId="1"/>
  </si>
  <si>
    <t>２ページ目下部（特記事項）からご記入ください。</t>
    <rPh sb="4" eb="5">
      <t>メ</t>
    </rPh>
    <rPh sb="5" eb="7">
      <t>シタブ</t>
    </rPh>
    <rPh sb="8" eb="12">
      <t>トッキジコウ</t>
    </rPh>
    <rPh sb="16" eb="18">
      <t>キニュウ</t>
    </rPh>
    <phoneticPr fontId="1"/>
  </si>
  <si>
    <t>オレンジ部分をご入力ください</t>
    <rPh sb="4" eb="6">
      <t>ぶぶん</t>
    </rPh>
    <rPh sb="8" eb="10">
      <t>にゅうりょく</t>
    </rPh>
    <phoneticPr fontId="1" type="Hiragana"/>
  </si>
  <si>
    <r>
      <t>ここからは数字を入力してください。</t>
    </r>
    <r>
      <rPr>
        <sz val="11"/>
        <color rgb="FF0070C0"/>
        <rFont val="游ゴシック"/>
        <family val="3"/>
        <charset val="128"/>
        <scheme val="minor"/>
      </rPr>
      <t>例：「つかまらないでできる」を選択する場合「1」を入力</t>
    </r>
    <rPh sb="5" eb="7">
      <t>スウジ</t>
    </rPh>
    <rPh sb="8" eb="10">
      <t>ニュウリョク</t>
    </rPh>
    <rPh sb="17" eb="18">
      <t>レイ</t>
    </rPh>
    <rPh sb="32" eb="34">
      <t>センタク</t>
    </rPh>
    <rPh sb="36" eb="38">
      <t>バアイ</t>
    </rPh>
    <rPh sb="42" eb="44">
      <t>ニュウリョク</t>
    </rPh>
    <phoneticPr fontId="1"/>
  </si>
  <si>
    <r>
      <t>1-1 麻痺等の有無について、あてはまる番号すべてに</t>
    </r>
    <r>
      <rPr>
        <sz val="11"/>
        <color rgb="FFFF0000"/>
        <rFont val="游ゴシック"/>
        <family val="3"/>
        <charset val="128"/>
        <scheme val="minor"/>
      </rPr>
      <t>〇印</t>
    </r>
    <r>
      <rPr>
        <sz val="11"/>
        <color theme="1"/>
        <rFont val="游ゴシック"/>
        <family val="2"/>
        <charset val="128"/>
        <scheme val="minor"/>
      </rPr>
      <t>をつけてください。（リスト選択で〇）</t>
    </r>
    <rPh sb="20" eb="22">
      <t>バンゴウ</t>
    </rPh>
    <rPh sb="27" eb="28">
      <t>シルシ</t>
    </rPh>
    <rPh sb="41" eb="43">
      <t>センタク</t>
    </rPh>
    <phoneticPr fontId="1"/>
  </si>
  <si>
    <r>
      <t>1-2 拘縮の有無について、あてはまる番号すべてに</t>
    </r>
    <r>
      <rPr>
        <sz val="11"/>
        <color rgb="FFFF0000"/>
        <rFont val="游ゴシック"/>
        <family val="3"/>
        <charset val="128"/>
        <scheme val="minor"/>
      </rPr>
      <t>○印</t>
    </r>
    <r>
      <rPr>
        <sz val="11"/>
        <color theme="1"/>
        <rFont val="游ゴシック"/>
        <family val="2"/>
        <charset val="128"/>
        <scheme val="minor"/>
      </rPr>
      <t>をつけてください。（リスト選択で〇）</t>
    </r>
    <rPh sb="40" eb="42">
      <t>センタク</t>
    </rPh>
    <phoneticPr fontId="1"/>
  </si>
  <si>
    <t>拘縮</t>
    <rPh sb="0" eb="2">
      <t>コウシュク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</si>
</sst>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General;General;"/>
    <numFmt numFmtId="178" formatCode="00000#"/>
    <numFmt numFmtId="179" formatCode="000000#"/>
  </numFmts>
  <fonts count="4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rgb="FF0070C0"/>
      <name val="UD デジタル 教科書体 NP-R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000000"/>
      <name val="Calibri"/>
      <family val="2"/>
    </font>
    <font>
      <b/>
      <sz val="9.5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.5"/>
      <color theme="1"/>
      <name val="ＭＳ 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UD デジタル 教科書体 NP-R"/>
      <family val="1"/>
      <charset val="128"/>
    </font>
    <font>
      <sz val="10"/>
      <name val="HG丸ｺﾞｼｯｸM-PRO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C00000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17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0" fontId="2" fillId="4" borderId="1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5" borderId="1" xfId="0" applyFont="1" applyFill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 shrinkToFit="1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vertical="center"/>
    </xf>
    <xf numFmtId="0" fontId="2" fillId="6" borderId="0" xfId="0" applyFont="1" applyFill="1">
      <alignment vertical="center"/>
    </xf>
    <xf numFmtId="0" fontId="0" fillId="2" borderId="0" xfId="0" applyFill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0" fillId="7" borderId="0" xfId="0" applyFill="1">
      <alignment vertical="center"/>
    </xf>
    <xf numFmtId="0" fontId="0" fillId="7" borderId="0" xfId="0" applyNumberFormat="1" applyFill="1">
      <alignment vertical="center"/>
    </xf>
    <xf numFmtId="0" fontId="2" fillId="7" borderId="0" xfId="0" applyFont="1" applyFill="1">
      <alignment vertical="center"/>
    </xf>
    <xf numFmtId="0" fontId="5" fillId="7" borderId="0" xfId="0" applyFont="1" applyFill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0" xfId="0" applyNumberFormat="1" applyFont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5" fillId="0" borderId="0" xfId="0" applyNumberFormat="1" applyFont="1">
      <alignment vertical="center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left" vertical="center"/>
      <protection locked="0"/>
    </xf>
    <xf numFmtId="49" fontId="2" fillId="3" borderId="1" xfId="0" applyNumberFormat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vertical="center" shrinkToFit="1"/>
    </xf>
    <xf numFmtId="176" fontId="21" fillId="0" borderId="0" xfId="0" applyNumberFormat="1" applyFont="1" applyBorder="1" applyAlignment="1">
      <alignment vertical="center" shrinkToFit="1"/>
    </xf>
    <xf numFmtId="0" fontId="21" fillId="0" borderId="0" xfId="0" applyFont="1" applyBorder="1" applyAlignment="1">
      <alignment horizontal="right" vertical="center" shrinkToFit="1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2" fillId="0" borderId="7" xfId="0" applyFont="1" applyBorder="1" applyAlignment="1">
      <alignment vertical="center"/>
    </xf>
    <xf numFmtId="176" fontId="22" fillId="0" borderId="7" xfId="0" applyNumberFormat="1" applyFont="1" applyBorder="1" applyAlignment="1">
      <alignment vertical="center"/>
    </xf>
    <xf numFmtId="0" fontId="21" fillId="0" borderId="0" xfId="0" applyFont="1" applyAlignment="1"/>
    <xf numFmtId="0" fontId="22" fillId="0" borderId="7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/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 applyProtection="1">
      <alignment vertical="center"/>
    </xf>
    <xf numFmtId="56" fontId="0" fillId="0" borderId="0" xfId="0" applyNumberFormat="1" applyProtection="1">
      <alignment vertic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5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26" fillId="0" borderId="0" xfId="0" applyFont="1">
      <alignment vertical="center"/>
    </xf>
    <xf numFmtId="49" fontId="0" fillId="7" borderId="0" xfId="0" applyNumberFormat="1" applyFill="1">
      <alignment vertical="center"/>
    </xf>
    <xf numFmtId="0" fontId="2" fillId="0" borderId="1" xfId="0" applyFont="1" applyBorder="1" applyAlignment="1">
      <alignment horizontal="center" vertical="center"/>
    </xf>
    <xf numFmtId="56" fontId="8" fillId="0" borderId="1" xfId="0" applyNumberFormat="1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21" fillId="0" borderId="2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178" fontId="21" fillId="0" borderId="23" xfId="0" applyNumberFormat="1" applyFont="1" applyBorder="1" applyAlignment="1">
      <alignment horizontal="center" vertical="center"/>
    </xf>
    <xf numFmtId="178" fontId="21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176" fontId="22" fillId="0" borderId="0" xfId="0" applyNumberFormat="1" applyFont="1" applyBorder="1" applyAlignment="1">
      <alignment vertical="center"/>
    </xf>
    <xf numFmtId="179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176" fontId="22" fillId="0" borderId="7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vertical="center"/>
    </xf>
    <xf numFmtId="49" fontId="28" fillId="8" borderId="1" xfId="0" applyNumberFormat="1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left" vertical="center" wrapText="1"/>
    </xf>
    <xf numFmtId="0" fontId="28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 wrapText="1"/>
    </xf>
    <xf numFmtId="0" fontId="27" fillId="0" borderId="7" xfId="0" applyFont="1" applyBorder="1" applyAlignment="1">
      <alignment vertical="center"/>
    </xf>
    <xf numFmtId="0" fontId="27" fillId="0" borderId="7" xfId="0" applyFont="1" applyBorder="1" applyAlignment="1">
      <alignment horizontal="left" vertical="center"/>
    </xf>
    <xf numFmtId="176" fontId="21" fillId="0" borderId="0" xfId="0" applyNumberFormat="1" applyFont="1" applyBorder="1" applyAlignment="1">
      <alignment vertical="center"/>
    </xf>
    <xf numFmtId="178" fontId="21" fillId="0" borderId="0" xfId="0" applyNumberFormat="1" applyFont="1" applyBorder="1" applyAlignment="1">
      <alignment vertical="center"/>
    </xf>
    <xf numFmtId="179" fontId="21" fillId="0" borderId="23" xfId="0" applyNumberFormat="1" applyFont="1" applyBorder="1" applyAlignment="1">
      <alignment vertical="center"/>
    </xf>
    <xf numFmtId="0" fontId="21" fillId="0" borderId="23" xfId="0" applyFont="1" applyBorder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1" fillId="0" borderId="9" xfId="0" applyFont="1" applyBorder="1">
      <alignment vertical="center"/>
    </xf>
    <xf numFmtId="0" fontId="22" fillId="0" borderId="23" xfId="0" applyFont="1" applyBorder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2" fillId="0" borderId="7" xfId="0" applyNumberFormat="1" applyFont="1" applyBorder="1" applyAlignment="1">
      <alignment vertical="center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vertical="center"/>
    </xf>
    <xf numFmtId="0" fontId="21" fillId="0" borderId="66" xfId="0" applyFont="1" applyBorder="1" applyAlignment="1"/>
    <xf numFmtId="0" fontId="22" fillId="0" borderId="66" xfId="0" applyFont="1" applyBorder="1" applyAlignment="1">
      <alignment horizontal="center" vertical="center"/>
    </xf>
    <xf numFmtId="0" fontId="22" fillId="0" borderId="66" xfId="0" applyFont="1" applyBorder="1" applyAlignment="1">
      <alignment horizontal="left" vertical="center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176" fontId="22" fillId="0" borderId="10" xfId="0" applyNumberFormat="1" applyFont="1" applyBorder="1" applyAlignment="1">
      <alignment vertical="center"/>
    </xf>
    <xf numFmtId="179" fontId="22" fillId="0" borderId="10" xfId="0" applyNumberFormat="1" applyFont="1" applyBorder="1" applyAlignment="1">
      <alignment vertical="center"/>
    </xf>
    <xf numFmtId="0" fontId="22" fillId="0" borderId="9" xfId="0" applyFont="1" applyBorder="1" applyAlignment="1">
      <alignment horizontal="left" vertical="center"/>
    </xf>
    <xf numFmtId="0" fontId="22" fillId="0" borderId="67" xfId="0" applyFont="1" applyBorder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8" fillId="0" borderId="23" xfId="0" applyFont="1" applyBorder="1" applyAlignment="1">
      <alignment horizontal="right" vertical="center"/>
    </xf>
    <xf numFmtId="0" fontId="28" fillId="0" borderId="45" xfId="0" applyFont="1" applyBorder="1" applyAlignment="1">
      <alignment horizontal="right" vertical="center"/>
    </xf>
    <xf numFmtId="0" fontId="28" fillId="0" borderId="2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2" fillId="0" borderId="23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8" fillId="0" borderId="67" xfId="0" applyFont="1" applyBorder="1" applyAlignment="1">
      <alignment horizontal="center" vertical="center"/>
    </xf>
    <xf numFmtId="0" fontId="22" fillId="0" borderId="67" xfId="0" applyFont="1" applyBorder="1" applyAlignment="1">
      <alignment horizontal="left" vertical="center"/>
    </xf>
    <xf numFmtId="0" fontId="28" fillId="0" borderId="45" xfId="0" applyFont="1" applyBorder="1" applyAlignment="1">
      <alignment horizontal="center" vertical="center"/>
    </xf>
    <xf numFmtId="0" fontId="22" fillId="0" borderId="23" xfId="0" applyFont="1" applyBorder="1" applyAlignment="1">
      <alignment vertical="center" shrinkToFit="1"/>
    </xf>
    <xf numFmtId="0" fontId="22" fillId="0" borderId="46" xfId="0" applyFont="1" applyBorder="1" applyAlignment="1">
      <alignment horizontal="left" vertical="center"/>
    </xf>
    <xf numFmtId="0" fontId="2" fillId="9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0" fontId="9" fillId="0" borderId="0" xfId="0" applyNumberFormat="1" applyFont="1">
      <alignment vertical="center"/>
    </xf>
    <xf numFmtId="0" fontId="26" fillId="0" borderId="0" xfId="0" applyNumberFormat="1" applyFo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9" fillId="0" borderId="25" xfId="0" applyFont="1" applyBorder="1" applyAlignment="1" applyProtection="1">
      <alignment horizontal="right" vertical="center" shrinkToFit="1"/>
    </xf>
    <xf numFmtId="0" fontId="9" fillId="0" borderId="25" xfId="0" applyFont="1" applyBorder="1" applyAlignment="1" applyProtection="1">
      <alignment vertical="center" shrinkToFit="1"/>
    </xf>
    <xf numFmtId="0" fontId="9" fillId="0" borderId="26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21" xfId="0" applyFont="1" applyBorder="1" applyProtection="1">
      <alignment vertical="center"/>
    </xf>
    <xf numFmtId="0" fontId="9" fillId="0" borderId="38" xfId="0" applyFont="1" applyBorder="1" applyAlignment="1" applyProtection="1">
      <alignment horizontal="right" vertical="center"/>
    </xf>
    <xf numFmtId="0" fontId="9" fillId="0" borderId="16" xfId="0" applyFont="1" applyBorder="1" applyAlignment="1" applyProtection="1">
      <alignment horizontal="right" vertical="center"/>
    </xf>
    <xf numFmtId="0" fontId="9" fillId="0" borderId="35" xfId="0" applyFont="1" applyBorder="1" applyProtection="1">
      <alignment vertical="center"/>
    </xf>
    <xf numFmtId="0" fontId="11" fillId="0" borderId="5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vertical="center" shrinkToFit="1"/>
    </xf>
    <xf numFmtId="0" fontId="11" fillId="0" borderId="30" xfId="0" applyFont="1" applyBorder="1" applyAlignment="1" applyProtection="1">
      <alignment vertical="center" shrinkToFit="1"/>
    </xf>
    <xf numFmtId="0" fontId="11" fillId="0" borderId="23" xfId="0" applyFont="1" applyBorder="1" applyAlignment="1" applyProtection="1">
      <alignment vertical="center" shrinkToFit="1"/>
    </xf>
    <xf numFmtId="0" fontId="11" fillId="0" borderId="28" xfId="0" applyFont="1" applyBorder="1" applyAlignment="1" applyProtection="1">
      <alignment vertical="center" shrinkToFit="1"/>
    </xf>
    <xf numFmtId="0" fontId="11" fillId="0" borderId="2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 shrinkToFit="1"/>
    </xf>
    <xf numFmtId="0" fontId="11" fillId="0" borderId="4" xfId="0" applyFont="1" applyBorder="1" applyAlignment="1" applyProtection="1">
      <alignment vertical="center" shrinkToFit="1"/>
    </xf>
    <xf numFmtId="0" fontId="11" fillId="0" borderId="10" xfId="0" applyFont="1" applyBorder="1" applyAlignment="1" applyProtection="1">
      <alignment vertical="center" shrinkToFit="1"/>
    </xf>
    <xf numFmtId="0" fontId="11" fillId="0" borderId="39" xfId="0" applyFont="1" applyBorder="1" applyAlignment="1" applyProtection="1">
      <alignment vertical="center" shrinkToFit="1"/>
    </xf>
    <xf numFmtId="0" fontId="11" fillId="0" borderId="21" xfId="0" applyFont="1" applyBorder="1" applyAlignment="1" applyProtection="1">
      <alignment vertical="center" shrinkToFit="1"/>
    </xf>
    <xf numFmtId="0" fontId="11" fillId="0" borderId="37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right" vertical="center"/>
    </xf>
    <xf numFmtId="0" fontId="9" fillId="0" borderId="7" xfId="0" applyFont="1" applyBorder="1" applyProtection="1">
      <alignment vertical="center"/>
    </xf>
    <xf numFmtId="0" fontId="9" fillId="0" borderId="7" xfId="0" applyNumberFormat="1" applyFont="1" applyBorder="1" applyAlignment="1" applyProtection="1">
      <alignment vertical="center"/>
    </xf>
    <xf numFmtId="0" fontId="9" fillId="0" borderId="8" xfId="0" applyFont="1" applyBorder="1" applyProtection="1">
      <alignment vertical="center"/>
    </xf>
    <xf numFmtId="0" fontId="9" fillId="0" borderId="23" xfId="0" applyFont="1" applyBorder="1" applyAlignment="1" applyProtection="1">
      <alignment horizontal="right" vertical="center"/>
    </xf>
    <xf numFmtId="0" fontId="9" fillId="0" borderId="7" xfId="0" applyFont="1" applyBorder="1" applyAlignment="1" applyProtection="1">
      <alignment vertical="center"/>
    </xf>
    <xf numFmtId="0" fontId="9" fillId="0" borderId="43" xfId="0" applyFont="1" applyBorder="1" applyProtection="1">
      <alignment vertical="center"/>
    </xf>
    <xf numFmtId="0" fontId="9" fillId="0" borderId="23" xfId="0" applyFont="1" applyBorder="1" applyProtection="1">
      <alignment vertical="center"/>
    </xf>
    <xf numFmtId="0" fontId="9" fillId="0" borderId="23" xfId="0" applyNumberFormat="1" applyFont="1" applyBorder="1" applyAlignment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28" xfId="0" applyFont="1" applyBorder="1" applyProtection="1">
      <alignment vertical="center"/>
    </xf>
    <xf numFmtId="0" fontId="9" fillId="0" borderId="27" xfId="0" applyFont="1" applyBorder="1" applyAlignment="1" applyProtection="1">
      <alignment horizontal="right" vertical="center"/>
    </xf>
    <xf numFmtId="0" fontId="9" fillId="0" borderId="25" xfId="0" applyFont="1" applyBorder="1" applyAlignment="1" applyProtection="1">
      <alignment vertical="center"/>
    </xf>
    <xf numFmtId="0" fontId="9" fillId="0" borderId="25" xfId="0" applyFont="1" applyBorder="1" applyProtection="1">
      <alignment vertical="center"/>
    </xf>
    <xf numFmtId="0" fontId="9" fillId="0" borderId="26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19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22" xfId="0" applyFont="1" applyBorder="1" applyProtection="1">
      <alignment vertical="center"/>
    </xf>
    <xf numFmtId="0" fontId="9" fillId="0" borderId="16" xfId="0" applyFont="1" applyBorder="1" applyProtection="1">
      <alignment vertical="center"/>
    </xf>
    <xf numFmtId="0" fontId="9" fillId="0" borderId="17" xfId="0" applyFont="1" applyBorder="1" applyProtection="1">
      <alignment vertical="center"/>
    </xf>
    <xf numFmtId="0" fontId="9" fillId="0" borderId="18" xfId="0" applyFont="1" applyBorder="1" applyProtection="1">
      <alignment vertical="center"/>
    </xf>
    <xf numFmtId="0" fontId="9" fillId="0" borderId="20" xfId="0" applyFont="1" applyBorder="1" applyProtection="1">
      <alignment vertical="center"/>
    </xf>
    <xf numFmtId="0" fontId="15" fillId="0" borderId="21" xfId="0" applyFont="1" applyBorder="1" applyAlignment="1" applyProtection="1">
      <alignment horizontal="left" vertical="center" shrinkToFit="1"/>
    </xf>
    <xf numFmtId="0" fontId="15" fillId="0" borderId="48" xfId="0" applyFont="1" applyBorder="1" applyAlignment="1" applyProtection="1">
      <alignment horizontal="left" vertical="center"/>
    </xf>
    <xf numFmtId="0" fontId="31" fillId="10" borderId="0" xfId="0" applyNumberFormat="1" applyFont="1" applyFill="1" applyAlignment="1">
      <alignment horizontal="left" vertical="center"/>
    </xf>
    <xf numFmtId="56" fontId="2" fillId="2" borderId="6" xfId="0" applyNumberFormat="1" applyFont="1" applyFill="1" applyBorder="1" applyAlignment="1" applyProtection="1">
      <alignment horizontal="right" vertical="center"/>
      <protection locked="0"/>
    </xf>
    <xf numFmtId="0" fontId="2" fillId="0" borderId="6" xfId="0" applyNumberFormat="1" applyFont="1" applyBorder="1" applyAlignment="1" applyProtection="1">
      <alignment horizontal="right" vertical="center"/>
      <protection locked="0"/>
    </xf>
    <xf numFmtId="0" fontId="30" fillId="2" borderId="6" xfId="0" applyNumberFormat="1" applyFont="1" applyFill="1" applyBorder="1" applyAlignment="1" applyProtection="1">
      <alignment horizontal="right" vertical="center"/>
      <protection locked="0"/>
    </xf>
    <xf numFmtId="0" fontId="2" fillId="2" borderId="6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NumberFormat="1" applyFont="1" applyFill="1" applyBorder="1" applyAlignment="1" applyProtection="1">
      <alignment horizontal="right" vertical="center"/>
      <protection locked="0"/>
    </xf>
    <xf numFmtId="57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3" borderId="1" xfId="0" applyNumberFormat="1" applyFont="1" applyFill="1" applyBorder="1">
      <alignment vertical="center"/>
    </xf>
    <xf numFmtId="0" fontId="2" fillId="11" borderId="6" xfId="0" applyNumberFormat="1" applyFont="1" applyFill="1" applyBorder="1" applyAlignment="1" applyProtection="1">
      <alignment horizontal="right" vertical="center"/>
    </xf>
    <xf numFmtId="0" fontId="38" fillId="0" borderId="70" xfId="0" applyNumberFormat="1" applyFont="1" applyFill="1" applyBorder="1">
      <alignment vertical="center"/>
    </xf>
    <xf numFmtId="0" fontId="38" fillId="0" borderId="71" xfId="0" applyFont="1" applyFill="1" applyBorder="1">
      <alignment vertical="center"/>
    </xf>
    <xf numFmtId="0" fontId="38" fillId="0" borderId="72" xfId="0" applyFont="1" applyFill="1" applyBorder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34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23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32" fillId="0" borderId="0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2" borderId="62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horizontal="center" vertical="center"/>
      <protection locked="0"/>
    </xf>
    <xf numFmtId="0" fontId="9" fillId="0" borderId="48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179" fontId="9" fillId="0" borderId="23" xfId="0" applyNumberFormat="1" applyFont="1" applyBorder="1" applyAlignment="1" applyProtection="1">
      <alignment horizontal="center" vertical="center"/>
    </xf>
    <xf numFmtId="49" fontId="9" fillId="0" borderId="48" xfId="0" applyNumberFormat="1" applyFont="1" applyBorder="1" applyAlignment="1" applyProtection="1">
      <alignment horizontal="left" vertical="center"/>
      <protection locked="0"/>
    </xf>
    <xf numFmtId="0" fontId="15" fillId="0" borderId="49" xfId="0" applyFont="1" applyBorder="1" applyAlignment="1" applyProtection="1">
      <alignment horizontal="left" vertical="center"/>
    </xf>
    <xf numFmtId="0" fontId="15" fillId="0" borderId="48" xfId="0" applyFont="1" applyBorder="1" applyAlignment="1" applyProtection="1">
      <alignment horizontal="left" vertical="center"/>
    </xf>
    <xf numFmtId="0" fontId="18" fillId="0" borderId="48" xfId="0" applyFont="1" applyBorder="1" applyAlignment="1" applyProtection="1">
      <alignment horizontal="left" vertical="center"/>
    </xf>
    <xf numFmtId="49" fontId="9" fillId="0" borderId="57" xfId="0" applyNumberFormat="1" applyFont="1" applyBorder="1" applyAlignment="1" applyProtection="1">
      <alignment horizontal="left" vertical="center"/>
      <protection locked="0"/>
    </xf>
    <xf numFmtId="0" fontId="9" fillId="0" borderId="55" xfId="0" applyFont="1" applyBorder="1" applyAlignment="1" applyProtection="1">
      <alignment horizontal="left" vertical="center"/>
    </xf>
    <xf numFmtId="0" fontId="9" fillId="0" borderId="49" xfId="0" applyFont="1" applyBorder="1" applyAlignment="1" applyProtection="1">
      <alignment horizontal="left" vertical="center"/>
    </xf>
    <xf numFmtId="0" fontId="9" fillId="0" borderId="56" xfId="0" applyFont="1" applyBorder="1" applyAlignment="1" applyProtection="1">
      <alignment horizontal="left" vertical="center"/>
    </xf>
    <xf numFmtId="0" fontId="9" fillId="0" borderId="50" xfId="0" applyFont="1" applyBorder="1" applyAlignment="1" applyProtection="1">
      <alignment horizontal="left" vertical="center"/>
    </xf>
    <xf numFmtId="0" fontId="9" fillId="0" borderId="48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9" fillId="0" borderId="53" xfId="0" applyFont="1" applyBorder="1" applyAlignment="1" applyProtection="1">
      <alignment horizontal="left" vertical="center"/>
    </xf>
    <xf numFmtId="0" fontId="9" fillId="0" borderId="54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horizontal="left" vertical="center"/>
    </xf>
    <xf numFmtId="0" fontId="15" fillId="0" borderId="50" xfId="0" applyFont="1" applyBorder="1" applyAlignment="1" applyProtection="1">
      <alignment horizontal="left" vertical="center"/>
    </xf>
    <xf numFmtId="0" fontId="15" fillId="0" borderId="51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 shrinkToFit="1"/>
    </xf>
    <xf numFmtId="0" fontId="15" fillId="0" borderId="21" xfId="0" applyFont="1" applyBorder="1" applyAlignment="1" applyProtection="1">
      <alignment horizontal="left" vertical="center" shrinkToFit="1"/>
    </xf>
    <xf numFmtId="0" fontId="15" fillId="0" borderId="55" xfId="0" applyFont="1" applyBorder="1" applyAlignment="1" applyProtection="1">
      <alignment horizontal="left" vertical="center"/>
    </xf>
    <xf numFmtId="0" fontId="15" fillId="0" borderId="56" xfId="0" applyFont="1" applyBorder="1" applyAlignment="1" applyProtection="1">
      <alignment horizontal="left" vertical="center"/>
    </xf>
    <xf numFmtId="178" fontId="9" fillId="0" borderId="23" xfId="0" applyNumberFormat="1" applyFont="1" applyBorder="1" applyAlignment="1" applyProtection="1">
      <alignment horizontal="center" vertical="center"/>
    </xf>
    <xf numFmtId="176" fontId="9" fillId="0" borderId="23" xfId="0" applyNumberFormat="1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left" vertical="center" shrinkToFit="1"/>
    </xf>
    <xf numFmtId="0" fontId="9" fillId="0" borderId="7" xfId="0" applyFont="1" applyBorder="1" applyAlignment="1" applyProtection="1">
      <alignment horizontal="left" vertical="center" shrinkToFit="1"/>
    </xf>
    <xf numFmtId="0" fontId="9" fillId="0" borderId="23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34" xfId="0" applyFont="1" applyBorder="1" applyAlignment="1" applyProtection="1">
      <alignment horizontal="center" vertical="center" shrinkToFit="1"/>
    </xf>
    <xf numFmtId="0" fontId="9" fillId="0" borderId="33" xfId="0" applyFont="1" applyBorder="1" applyAlignment="1" applyProtection="1">
      <alignment horizontal="center" vertical="center" shrinkToFit="1"/>
    </xf>
    <xf numFmtId="0" fontId="9" fillId="0" borderId="41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25" xfId="0" applyFont="1" applyBorder="1" applyAlignment="1" applyProtection="1">
      <alignment horizontal="center" vertical="center" shrinkToFit="1"/>
    </xf>
    <xf numFmtId="0" fontId="9" fillId="0" borderId="40" xfId="0" applyFont="1" applyBorder="1" applyAlignment="1" applyProtection="1">
      <alignment horizontal="center" vertical="center" shrinkToFit="1"/>
    </xf>
    <xf numFmtId="176" fontId="9" fillId="0" borderId="25" xfId="0" applyNumberFormat="1" applyFont="1" applyBorder="1" applyAlignment="1" applyProtection="1">
      <alignment horizontal="center" vertical="center" shrinkToFit="1"/>
    </xf>
    <xf numFmtId="0" fontId="9" fillId="0" borderId="47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39" xfId="0" applyFont="1" applyBorder="1" applyAlignment="1" applyProtection="1">
      <alignment horizontal="center" vertical="center" shrinkToFit="1"/>
    </xf>
    <xf numFmtId="0" fontId="9" fillId="0" borderId="21" xfId="0" applyFont="1" applyBorder="1" applyAlignment="1" applyProtection="1">
      <alignment horizontal="center" vertical="center" shrinkToFit="1"/>
    </xf>
    <xf numFmtId="0" fontId="9" fillId="0" borderId="37" xfId="0" applyFont="1" applyBorder="1" applyAlignment="1" applyProtection="1">
      <alignment horizontal="center" vertical="center" shrinkToFit="1"/>
    </xf>
    <xf numFmtId="0" fontId="9" fillId="0" borderId="30" xfId="0" applyFont="1" applyBorder="1" applyAlignment="1" applyProtection="1">
      <alignment horizontal="center" vertical="center" shrinkToFit="1"/>
    </xf>
    <xf numFmtId="0" fontId="9" fillId="0" borderId="22" xfId="0" applyFont="1" applyBorder="1" applyAlignment="1" applyProtection="1">
      <alignment horizontal="center" vertical="center" shrinkToFit="1"/>
    </xf>
    <xf numFmtId="0" fontId="9" fillId="0" borderId="29" xfId="0" applyFont="1" applyBorder="1" applyAlignment="1" applyProtection="1">
      <alignment horizontal="center" vertical="center" wrapText="1" shrinkToFit="1"/>
    </xf>
    <xf numFmtId="0" fontId="9" fillId="0" borderId="18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left" vertical="center" shrinkToFit="1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11" fillId="0" borderId="21" xfId="0" applyFont="1" applyBorder="1" applyAlignment="1" applyProtection="1">
      <alignment horizontal="center" vertical="center" shrinkToFit="1"/>
    </xf>
    <xf numFmtId="0" fontId="11" fillId="0" borderId="23" xfId="0" applyNumberFormat="1" applyFont="1" applyBorder="1" applyAlignment="1" applyProtection="1">
      <alignment horizontal="left" vertical="center" shrinkToFit="1"/>
    </xf>
    <xf numFmtId="0" fontId="11" fillId="0" borderId="5" xfId="0" applyNumberFormat="1" applyFont="1" applyBorder="1" applyAlignment="1" applyProtection="1">
      <alignment horizontal="left" vertical="center" shrinkToFit="1"/>
    </xf>
    <xf numFmtId="0" fontId="11" fillId="0" borderId="0" xfId="0" applyNumberFormat="1" applyFont="1" applyBorder="1" applyAlignment="1" applyProtection="1">
      <alignment horizontal="left" vertical="center" shrinkToFit="1"/>
    </xf>
    <xf numFmtId="0" fontId="11" fillId="0" borderId="11" xfId="0" applyNumberFormat="1" applyFont="1" applyBorder="1" applyAlignment="1" applyProtection="1">
      <alignment horizontal="left" vertical="center" shrinkToFit="1"/>
    </xf>
    <xf numFmtId="0" fontId="9" fillId="0" borderId="26" xfId="0" applyFont="1" applyBorder="1" applyAlignment="1" applyProtection="1">
      <alignment horizontal="center" vertical="center" shrinkToFit="1"/>
    </xf>
    <xf numFmtId="0" fontId="11" fillId="0" borderId="16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</xf>
    <xf numFmtId="176" fontId="11" fillId="0" borderId="23" xfId="0" applyNumberFormat="1" applyFont="1" applyBorder="1" applyAlignment="1" applyProtection="1">
      <alignment horizontal="center" vertical="center" shrinkToFit="1"/>
    </xf>
    <xf numFmtId="0" fontId="11" fillId="0" borderId="44" xfId="0" applyFont="1" applyBorder="1" applyAlignment="1" applyProtection="1">
      <alignment horizontal="center" vertical="center" shrinkToFit="1"/>
    </xf>
    <xf numFmtId="0" fontId="11" fillId="0" borderId="45" xfId="0" applyFont="1" applyBorder="1" applyAlignment="1" applyProtection="1">
      <alignment horizontal="center" vertical="center" shrinkToFit="1"/>
    </xf>
    <xf numFmtId="0" fontId="11" fillId="0" borderId="46" xfId="0" applyFont="1" applyBorder="1" applyAlignment="1" applyProtection="1">
      <alignment horizontal="center" vertical="center" shrinkToFit="1"/>
    </xf>
    <xf numFmtId="0" fontId="11" fillId="0" borderId="23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0" fontId="11" fillId="0" borderId="11" xfId="0" applyFont="1" applyBorder="1" applyAlignment="1" applyProtection="1">
      <alignment horizontal="center" vertical="center" shrinkToFit="1"/>
    </xf>
    <xf numFmtId="0" fontId="11" fillId="0" borderId="39" xfId="0" applyFont="1" applyBorder="1" applyAlignment="1" applyProtection="1">
      <alignment horizontal="center" vertical="center" shrinkToFit="1"/>
    </xf>
    <xf numFmtId="0" fontId="11" fillId="0" borderId="37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shrinkToFit="1"/>
    </xf>
    <xf numFmtId="0" fontId="9" fillId="0" borderId="35" xfId="0" applyFont="1" applyBorder="1" applyAlignment="1" applyProtection="1">
      <alignment horizontal="center" vertical="center" shrinkToFit="1"/>
    </xf>
    <xf numFmtId="0" fontId="9" fillId="0" borderId="32" xfId="0" applyFont="1" applyBorder="1" applyAlignment="1" applyProtection="1">
      <alignment horizontal="center" vertical="center" shrinkToFit="1"/>
    </xf>
    <xf numFmtId="0" fontId="9" fillId="0" borderId="31" xfId="0" applyFont="1" applyBorder="1" applyAlignment="1" applyProtection="1">
      <alignment horizontal="center" vertical="center" shrinkToFit="1"/>
    </xf>
    <xf numFmtId="0" fontId="9" fillId="0" borderId="36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30" xfId="0" applyFont="1" applyBorder="1" applyAlignment="1" applyProtection="1">
      <alignment horizontal="center" vertical="center" shrinkToFit="1"/>
    </xf>
    <xf numFmtId="0" fontId="11" fillId="0" borderId="28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19" xfId="0" applyFont="1" applyBorder="1" applyAlignment="1" applyProtection="1">
      <alignment horizontal="center" vertical="center" shrinkToFit="1"/>
    </xf>
    <xf numFmtId="0" fontId="11" fillId="0" borderId="22" xfId="0" applyFont="1" applyBorder="1" applyAlignment="1" applyProtection="1">
      <alignment horizontal="center" vertical="center" shrinkToFit="1"/>
    </xf>
    <xf numFmtId="176" fontId="11" fillId="0" borderId="9" xfId="0" applyNumberFormat="1" applyFont="1" applyBorder="1" applyAlignment="1" applyProtection="1">
      <alignment horizontal="center" vertical="center" shrinkToFit="1"/>
    </xf>
    <xf numFmtId="0" fontId="11" fillId="0" borderId="38" xfId="0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42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shrinkToFit="1"/>
    </xf>
    <xf numFmtId="0" fontId="9" fillId="0" borderId="15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horizontal="left" vertical="center" shrinkToFit="1"/>
    </xf>
    <xf numFmtId="0" fontId="9" fillId="0" borderId="16" xfId="0" applyFont="1" applyBorder="1" applyAlignment="1" applyProtection="1">
      <alignment horizontal="center" vertical="center"/>
    </xf>
    <xf numFmtId="0" fontId="22" fillId="0" borderId="23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176" fontId="21" fillId="0" borderId="23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179" fontId="21" fillId="0" borderId="23" xfId="0" applyNumberFormat="1" applyFont="1" applyBorder="1" applyAlignment="1">
      <alignment horizontal="center" vertical="center"/>
    </xf>
    <xf numFmtId="0" fontId="22" fillId="0" borderId="46" xfId="0" applyFont="1" applyBorder="1" applyAlignment="1">
      <alignment horizontal="left" vertical="center"/>
    </xf>
    <xf numFmtId="0" fontId="28" fillId="8" borderId="6" xfId="0" applyFont="1" applyFill="1" applyBorder="1" applyAlignment="1">
      <alignment horizontal="left" vertical="center"/>
    </xf>
    <xf numFmtId="0" fontId="28" fillId="8" borderId="8" xfId="0" applyFont="1" applyFill="1" applyBorder="1" applyAlignment="1">
      <alignment horizontal="left" vertical="center"/>
    </xf>
    <xf numFmtId="0" fontId="29" fillId="8" borderId="6" xfId="0" applyFont="1" applyFill="1" applyBorder="1" applyAlignment="1">
      <alignment horizontal="left" vertical="center"/>
    </xf>
    <xf numFmtId="0" fontId="29" fillId="8" borderId="8" xfId="0" applyFont="1" applyFill="1" applyBorder="1" applyAlignment="1">
      <alignment horizontal="left" vertical="center"/>
    </xf>
    <xf numFmtId="0" fontId="28" fillId="8" borderId="1" xfId="0" applyFont="1" applyFill="1" applyBorder="1" applyAlignment="1">
      <alignment horizontal="left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8" borderId="6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8" fillId="8" borderId="1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left"/>
    </xf>
    <xf numFmtId="0" fontId="28" fillId="8" borderId="3" xfId="0" applyFont="1" applyFill="1" applyBorder="1" applyAlignment="1">
      <alignment horizontal="left"/>
    </xf>
    <xf numFmtId="0" fontId="29" fillId="8" borderId="4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/>
    </xf>
    <xf numFmtId="0" fontId="22" fillId="0" borderId="67" xfId="0" applyFont="1" applyBorder="1" applyAlignment="1">
      <alignment horizontal="left" vertical="center" shrinkToFit="1"/>
    </xf>
    <xf numFmtId="0" fontId="22" fillId="0" borderId="69" xfId="0" applyFont="1" applyBorder="1" applyAlignment="1">
      <alignment horizontal="left" vertical="center" shrinkToFit="1"/>
    </xf>
    <xf numFmtId="49" fontId="28" fillId="8" borderId="1" xfId="0" applyNumberFormat="1" applyFont="1" applyFill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23" xfId="0" applyFont="1" applyBorder="1" applyAlignment="1">
      <alignment horizontal="left" vertical="center"/>
    </xf>
    <xf numFmtId="0" fontId="21" fillId="0" borderId="4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8" fontId="21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179" fontId="21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1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4</xdr:row>
      <xdr:rowOff>19050</xdr:rowOff>
    </xdr:from>
    <xdr:to>
      <xdr:col>11</xdr:col>
      <xdr:colOff>0</xdr:colOff>
      <xdr:row>18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839450" y="733425"/>
          <a:ext cx="1381125" cy="219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いろいろ関数入れてるのでこれより右の列は絶対消さない！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438150</xdr:colOff>
      <xdr:row>37</xdr:row>
      <xdr:rowOff>114300</xdr:rowOff>
    </xdr:from>
    <xdr:to>
      <xdr:col>4</xdr:col>
      <xdr:colOff>3000375</xdr:colOff>
      <xdr:row>57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24450" y="5695950"/>
          <a:ext cx="2562225" cy="3600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数字のみ入力してください。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住宅改修についてはある場合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「あり」で記入してください。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ない場合は空欄となります。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171450</xdr:rowOff>
    </xdr:from>
    <xdr:to>
      <xdr:col>27</xdr:col>
      <xdr:colOff>19050</xdr:colOff>
      <xdr:row>60</xdr:row>
      <xdr:rowOff>123825</xdr:rowOff>
    </xdr:to>
    <xdr:sp macro="" textlink="概況調査入力シート!B74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10220325"/>
          <a:ext cx="6191250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50"/>
            </a:lnSpc>
          </a:pPr>
          <a:fld id="{F8E4929E-334A-40EF-A458-C5023EF652E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>
              <a:lnSpc>
                <a:spcPts val="1350"/>
              </a:lnSpc>
            </a:pPr>
            <a:t> </a:t>
          </a:fld>
          <a:endParaRPr kumimoji="1" lang="ja-JP" altLang="en-US" sz="1050"/>
        </a:p>
      </xdr:txBody>
    </xdr:sp>
    <xdr:clientData/>
  </xdr:twoCellAnchor>
  <xdr:twoCellAnchor>
    <xdr:from>
      <xdr:col>0</xdr:col>
      <xdr:colOff>0</xdr:colOff>
      <xdr:row>60</xdr:row>
      <xdr:rowOff>161925</xdr:rowOff>
    </xdr:from>
    <xdr:to>
      <xdr:col>27</xdr:col>
      <xdr:colOff>19050</xdr:colOff>
      <xdr:row>66</xdr:row>
      <xdr:rowOff>133350</xdr:rowOff>
    </xdr:to>
    <xdr:sp macro="" textlink="概況調査入力シート!B80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0" y="11315700"/>
          <a:ext cx="6191250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50"/>
            </a:lnSpc>
          </a:pPr>
          <a:fld id="{3ACBEAB9-68A3-42DC-A4FB-F5989940EE2A}" type="TxLink">
            <a:rPr kumimoji="1" lang="ja-JP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>
              <a:lnSpc>
                <a:spcPts val="1350"/>
              </a:lnSpc>
            </a:pPr>
            <a:t> </a:t>
          </a:fld>
          <a:endParaRPr kumimoji="1" lang="ja-JP" altLang="en-US" sz="1050"/>
        </a:p>
      </xdr:txBody>
    </xdr:sp>
    <xdr:clientData/>
  </xdr:twoCellAnchor>
  <xdr:twoCellAnchor>
    <xdr:from>
      <xdr:col>0</xdr:col>
      <xdr:colOff>0</xdr:colOff>
      <xdr:row>66</xdr:row>
      <xdr:rowOff>161925</xdr:rowOff>
    </xdr:from>
    <xdr:to>
      <xdr:col>27</xdr:col>
      <xdr:colOff>19050</xdr:colOff>
      <xdr:row>72</xdr:row>
      <xdr:rowOff>133350</xdr:rowOff>
    </xdr:to>
    <xdr:sp macro="" textlink="概況調査入力シート!B86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0" y="12401550"/>
          <a:ext cx="6191250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50"/>
            </a:lnSpc>
          </a:pPr>
          <a:fld id="{1366AA37-1030-4E9B-84CA-F91A210DAB27}" type="TxLink">
            <a:rPr kumimoji="1" lang="ja-JP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>
              <a:lnSpc>
                <a:spcPts val="1350"/>
              </a:lnSpc>
            </a:pPr>
            <a:t> </a:t>
          </a:fld>
          <a:endParaRPr kumimoji="1" lang="ja-JP" altLang="en-US" sz="1050"/>
        </a:p>
      </xdr:txBody>
    </xdr:sp>
    <xdr:clientData/>
  </xdr:twoCellAnchor>
  <xdr:twoCellAnchor>
    <xdr:from>
      <xdr:col>0</xdr:col>
      <xdr:colOff>0</xdr:colOff>
      <xdr:row>72</xdr:row>
      <xdr:rowOff>152400</xdr:rowOff>
    </xdr:from>
    <xdr:to>
      <xdr:col>27</xdr:col>
      <xdr:colOff>19050</xdr:colOff>
      <xdr:row>77</xdr:row>
      <xdr:rowOff>304800</xdr:rowOff>
    </xdr:to>
    <xdr:sp macro="" textlink="概況調査入力シート!B92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0" y="13477875"/>
          <a:ext cx="6191250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50"/>
            </a:lnSpc>
          </a:pPr>
          <a:fld id="{4567833D-15BA-40FB-9B24-A779404A5C45}" type="TxLink">
            <a:rPr kumimoji="1" lang="ja-JP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>
              <a:lnSpc>
                <a:spcPts val="1350"/>
              </a:lnSpc>
            </a:pPr>
            <a:t> </a:t>
          </a:fld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7" tint="0.59999389629810485"/>
  </sheetPr>
  <dimension ref="B1:Q95"/>
  <sheetViews>
    <sheetView tabSelected="1" zoomScaleNormal="100" workbookViewId="0">
      <selection activeCell="D4" sqref="D4"/>
    </sheetView>
  </sheetViews>
  <sheetFormatPr defaultRowHeight="13.5"/>
  <cols>
    <col min="1" max="2" width="9" style="1"/>
    <col min="3" max="3" width="16.25" style="3" customWidth="1"/>
    <col min="4" max="4" width="27.25" style="32" customWidth="1"/>
    <col min="5" max="5" width="44.875" style="1" customWidth="1"/>
    <col min="6" max="8" width="9" style="1"/>
    <col min="9" max="9" width="0" style="1" hidden="1" customWidth="1"/>
    <col min="10" max="11" width="0" style="29" hidden="1" customWidth="1"/>
    <col min="12" max="12" width="13.875" style="1" hidden="1" customWidth="1"/>
    <col min="13" max="13" width="20.5" style="1" hidden="1" customWidth="1"/>
    <col min="14" max="14" width="0" style="1" hidden="1" customWidth="1"/>
    <col min="15" max="16384" width="9" style="1"/>
  </cols>
  <sheetData>
    <row r="1" spans="2:13" ht="18.75" customHeight="1">
      <c r="C1" s="204" t="s">
        <v>475</v>
      </c>
      <c r="D1" s="204"/>
      <c r="E1" s="189"/>
    </row>
    <row r="2" spans="2:13">
      <c r="E2" s="5"/>
      <c r="F2" s="5"/>
      <c r="G2" s="5"/>
      <c r="H2" s="5"/>
      <c r="L2" s="16"/>
      <c r="M2" s="16"/>
    </row>
    <row r="3" spans="2:13" ht="15.75">
      <c r="B3" s="4" t="s">
        <v>1</v>
      </c>
      <c r="E3" s="5"/>
      <c r="F3" s="5"/>
      <c r="G3" s="5"/>
      <c r="H3" s="5"/>
      <c r="L3" s="14"/>
      <c r="M3" s="14"/>
    </row>
    <row r="4" spans="2:13">
      <c r="B4" s="215" t="s">
        <v>2</v>
      </c>
      <c r="C4" s="215"/>
      <c r="D4" s="190"/>
      <c r="E4" s="69" t="s">
        <v>448</v>
      </c>
      <c r="F4" s="5"/>
      <c r="G4" s="5"/>
      <c r="H4" s="5"/>
      <c r="L4" s="14"/>
      <c r="M4" s="14"/>
    </row>
    <row r="5" spans="2:13">
      <c r="B5" s="215" t="s">
        <v>3</v>
      </c>
      <c r="C5" s="215"/>
      <c r="D5" s="197" t="s">
        <v>444</v>
      </c>
      <c r="E5" s="70"/>
      <c r="F5" s="5"/>
      <c r="G5" s="5"/>
      <c r="H5" s="5"/>
      <c r="L5" s="14"/>
      <c r="M5" s="14"/>
    </row>
    <row r="6" spans="2:13">
      <c r="B6" s="215"/>
      <c r="C6" s="215"/>
      <c r="D6" s="191"/>
      <c r="E6" s="70" t="s">
        <v>455</v>
      </c>
      <c r="F6" s="5"/>
      <c r="G6" s="5"/>
      <c r="H6" s="5"/>
      <c r="L6" s="14"/>
      <c r="M6" s="14"/>
    </row>
    <row r="7" spans="2:13">
      <c r="B7" s="215" t="s">
        <v>445</v>
      </c>
      <c r="C7" s="215"/>
      <c r="D7" s="192"/>
      <c r="E7" s="12"/>
      <c r="L7" s="14"/>
      <c r="M7" s="14"/>
    </row>
    <row r="8" spans="2:13">
      <c r="B8" s="224" t="s">
        <v>63</v>
      </c>
      <c r="C8" s="225"/>
      <c r="D8" s="192"/>
      <c r="E8" s="12"/>
      <c r="L8" s="14"/>
      <c r="M8" s="14"/>
    </row>
    <row r="9" spans="2:13">
      <c r="B9" s="215" t="s">
        <v>4</v>
      </c>
      <c r="C9" s="215"/>
      <c r="D9" s="193"/>
      <c r="E9" s="12"/>
      <c r="L9" s="14"/>
      <c r="M9" s="14"/>
    </row>
    <row r="10" spans="2:13">
      <c r="B10" s="3"/>
      <c r="E10" s="11"/>
      <c r="F10" s="5"/>
      <c r="L10" s="14"/>
      <c r="M10" s="14"/>
    </row>
    <row r="11" spans="2:13" ht="15.75">
      <c r="B11" s="4" t="s">
        <v>5</v>
      </c>
      <c r="E11" s="11"/>
      <c r="F11" s="5"/>
    </row>
    <row r="12" spans="2:13" ht="24" hidden="1">
      <c r="B12" s="221" t="s">
        <v>6</v>
      </c>
      <c r="C12" s="68" t="s">
        <v>357</v>
      </c>
      <c r="D12" s="33"/>
      <c r="E12" s="31" t="s">
        <v>358</v>
      </c>
      <c r="F12" s="5"/>
    </row>
    <row r="13" spans="2:13" hidden="1">
      <c r="B13" s="222"/>
      <c r="C13" s="2" t="s">
        <v>7</v>
      </c>
      <c r="D13" s="33"/>
      <c r="E13" s="12" t="s">
        <v>446</v>
      </c>
      <c r="F13" s="5"/>
      <c r="L13" s="15" t="s">
        <v>19</v>
      </c>
    </row>
    <row r="14" spans="2:13" ht="29.25" hidden="1" customHeight="1">
      <c r="B14" s="223"/>
      <c r="C14" s="2" t="s">
        <v>8</v>
      </c>
      <c r="D14" s="130"/>
      <c r="E14" s="31" t="s">
        <v>459</v>
      </c>
      <c r="F14" s="5"/>
      <c r="L14" s="15" t="s">
        <v>20</v>
      </c>
    </row>
    <row r="15" spans="2:13">
      <c r="B15" s="215" t="s">
        <v>9</v>
      </c>
      <c r="C15" s="2" t="s">
        <v>10</v>
      </c>
      <c r="D15" s="194"/>
      <c r="E15" s="12"/>
      <c r="F15" s="5"/>
      <c r="L15" s="15" t="s">
        <v>21</v>
      </c>
    </row>
    <row r="16" spans="2:13">
      <c r="B16" s="215"/>
      <c r="C16" s="2" t="s">
        <v>11</v>
      </c>
      <c r="D16" s="194"/>
      <c r="E16" s="12"/>
      <c r="F16" s="5"/>
      <c r="L16" s="15" t="s">
        <v>22</v>
      </c>
    </row>
    <row r="17" spans="2:12">
      <c r="B17" s="215"/>
      <c r="C17" s="2" t="s">
        <v>69</v>
      </c>
      <c r="D17" s="194"/>
      <c r="E17" s="12"/>
      <c r="F17" s="5"/>
      <c r="L17" s="15" t="s">
        <v>23</v>
      </c>
    </row>
    <row r="18" spans="2:12">
      <c r="B18" s="215"/>
      <c r="C18" s="2" t="s">
        <v>12</v>
      </c>
      <c r="D18" s="194"/>
      <c r="E18" s="12" t="s">
        <v>83</v>
      </c>
      <c r="F18" s="5"/>
      <c r="L18" s="15" t="s">
        <v>24</v>
      </c>
    </row>
    <row r="19" spans="2:12">
      <c r="B19" s="215"/>
      <c r="C19" s="2" t="s">
        <v>13</v>
      </c>
      <c r="D19" s="195"/>
      <c r="E19" s="13" t="s">
        <v>447</v>
      </c>
      <c r="F19" s="5"/>
      <c r="L19" s="15" t="s">
        <v>25</v>
      </c>
    </row>
    <row r="20" spans="2:12" hidden="1">
      <c r="B20" s="215"/>
      <c r="C20" s="2" t="s">
        <v>18</v>
      </c>
      <c r="D20" s="33">
        <f>DATEDIF(D19,D4,"Y")</f>
        <v>0</v>
      </c>
      <c r="E20" s="12"/>
      <c r="F20" s="5"/>
      <c r="L20" s="15" t="s">
        <v>26</v>
      </c>
    </row>
    <row r="21" spans="2:12" hidden="1">
      <c r="B21" s="215"/>
      <c r="C21" s="2" t="s">
        <v>28</v>
      </c>
      <c r="D21" s="33"/>
      <c r="E21" s="12" t="s">
        <v>60</v>
      </c>
      <c r="F21" s="5"/>
    </row>
    <row r="22" spans="2:12" hidden="1">
      <c r="B22" s="215"/>
      <c r="C22" s="132" t="s">
        <v>27</v>
      </c>
      <c r="D22" s="196"/>
      <c r="E22" s="11" t="s">
        <v>62</v>
      </c>
      <c r="F22" s="5"/>
      <c r="L22" s="22" t="str">
        <f>CONCATENATE(C22,D22)</f>
        <v>住所</v>
      </c>
    </row>
    <row r="23" spans="2:12" hidden="1">
      <c r="B23" s="215"/>
      <c r="C23" s="2" t="s">
        <v>15</v>
      </c>
      <c r="D23" s="33"/>
      <c r="E23" s="12" t="s">
        <v>60</v>
      </c>
      <c r="F23" s="5"/>
    </row>
    <row r="24" spans="2:12" hidden="1">
      <c r="B24" s="220" t="s">
        <v>16</v>
      </c>
      <c r="C24" s="2" t="s">
        <v>10</v>
      </c>
      <c r="D24" s="33"/>
      <c r="E24" s="12"/>
      <c r="F24" s="5"/>
    </row>
    <row r="25" spans="2:12" hidden="1">
      <c r="B25" s="220"/>
      <c r="C25" s="2" t="s">
        <v>11</v>
      </c>
      <c r="D25" s="33"/>
      <c r="E25" s="12"/>
    </row>
    <row r="26" spans="2:12" hidden="1">
      <c r="B26" s="220"/>
      <c r="C26" s="2" t="s">
        <v>17</v>
      </c>
      <c r="D26" s="33"/>
      <c r="E26" s="12" t="s">
        <v>165</v>
      </c>
    </row>
    <row r="27" spans="2:12" hidden="1">
      <c r="B27" s="220"/>
      <c r="C27" s="131" t="s">
        <v>15</v>
      </c>
      <c r="D27" s="33"/>
      <c r="E27" s="12" t="s">
        <v>60</v>
      </c>
    </row>
    <row r="28" spans="2:12" hidden="1">
      <c r="B28" s="220"/>
      <c r="C28" s="131" t="s">
        <v>28</v>
      </c>
      <c r="D28" s="33"/>
      <c r="E28" s="12" t="s">
        <v>61</v>
      </c>
    </row>
    <row r="29" spans="2:12" hidden="1">
      <c r="B29" s="220"/>
      <c r="C29" s="132" t="s">
        <v>27</v>
      </c>
      <c r="D29" s="37"/>
      <c r="E29" s="12"/>
      <c r="L29" s="22" t="str">
        <f>CONCATENATE(C29,D29)</f>
        <v>住所</v>
      </c>
    </row>
    <row r="30" spans="2:12" hidden="1">
      <c r="B30" s="215" t="s">
        <v>56</v>
      </c>
      <c r="C30" s="131" t="s">
        <v>56</v>
      </c>
      <c r="D30" s="33"/>
      <c r="E30" s="12"/>
    </row>
    <row r="31" spans="2:12" ht="13.5" hidden="1" customHeight="1">
      <c r="B31" s="215"/>
      <c r="C31" s="131" t="s">
        <v>28</v>
      </c>
      <c r="D31" s="33"/>
      <c r="E31" s="31"/>
    </row>
    <row r="32" spans="2:12" hidden="1">
      <c r="B32" s="215"/>
      <c r="C32" s="131" t="s">
        <v>27</v>
      </c>
      <c r="D32" s="33"/>
      <c r="E32" s="31"/>
    </row>
    <row r="33" spans="2:17" hidden="1">
      <c r="B33" s="215"/>
      <c r="C33" s="131" t="s">
        <v>57</v>
      </c>
      <c r="D33" s="33"/>
      <c r="E33" s="31"/>
    </row>
    <row r="34" spans="2:17" hidden="1">
      <c r="B34" s="215"/>
      <c r="C34" s="131" t="s">
        <v>58</v>
      </c>
      <c r="D34" s="33"/>
      <c r="E34" s="31"/>
    </row>
    <row r="35" spans="2:17" hidden="1"/>
    <row r="37" spans="2:17" ht="15.75">
      <c r="B37" s="139" t="s">
        <v>30</v>
      </c>
      <c r="C37" s="6"/>
      <c r="D37" s="34"/>
      <c r="E37" s="6"/>
      <c r="F37" s="6"/>
      <c r="G37" s="6"/>
      <c r="H37" s="6"/>
      <c r="I37" s="6"/>
      <c r="J37" s="30"/>
      <c r="K37" s="30"/>
      <c r="L37" s="6"/>
      <c r="M37" s="6"/>
      <c r="N37" s="6"/>
      <c r="O37" s="6"/>
      <c r="P37" s="6"/>
      <c r="Q37" s="6"/>
    </row>
    <row r="38" spans="2:17" ht="14.25">
      <c r="B38" s="216" t="s">
        <v>31</v>
      </c>
      <c r="C38" s="217"/>
      <c r="D38" s="35"/>
      <c r="E38" s="7" t="s">
        <v>32</v>
      </c>
      <c r="F38" s="8"/>
      <c r="G38" s="6"/>
      <c r="I38" s="6"/>
      <c r="J38" s="30"/>
      <c r="K38" s="30"/>
      <c r="L38" s="6"/>
      <c r="M38" s="6"/>
      <c r="N38" s="6"/>
      <c r="O38" s="6"/>
      <c r="P38" s="6"/>
    </row>
    <row r="39" spans="2:17" ht="14.25">
      <c r="B39" s="216" t="s">
        <v>33</v>
      </c>
      <c r="C39" s="217"/>
      <c r="D39" s="35"/>
      <c r="E39" s="7" t="s">
        <v>32</v>
      </c>
      <c r="F39" s="9"/>
      <c r="G39" s="6"/>
      <c r="I39" s="6"/>
      <c r="J39" s="30"/>
      <c r="K39" s="30"/>
      <c r="L39" s="6"/>
      <c r="M39" s="6"/>
      <c r="N39" s="6"/>
      <c r="O39" s="6"/>
      <c r="P39" s="6"/>
    </row>
    <row r="40" spans="2:17" ht="14.25">
      <c r="B40" s="216" t="s">
        <v>34</v>
      </c>
      <c r="C40" s="217"/>
      <c r="D40" s="35"/>
      <c r="E40" s="7" t="s">
        <v>32</v>
      </c>
      <c r="F40" s="9"/>
      <c r="G40" s="6"/>
      <c r="I40" s="6"/>
      <c r="J40" s="30"/>
      <c r="K40" s="30"/>
      <c r="L40" s="6"/>
      <c r="M40" s="6"/>
      <c r="N40" s="6"/>
      <c r="O40" s="6"/>
      <c r="P40" s="6"/>
    </row>
    <row r="41" spans="2:17" ht="14.25">
      <c r="B41" s="216" t="s">
        <v>35</v>
      </c>
      <c r="C41" s="217"/>
      <c r="D41" s="35"/>
      <c r="E41" s="7" t="s">
        <v>32</v>
      </c>
      <c r="F41" s="9"/>
      <c r="G41" s="6"/>
      <c r="I41" s="6"/>
      <c r="J41" s="30"/>
      <c r="K41" s="30"/>
      <c r="L41" s="6"/>
      <c r="M41" s="6"/>
      <c r="N41" s="6"/>
      <c r="O41" s="6"/>
      <c r="P41" s="6"/>
    </row>
    <row r="42" spans="2:17" ht="14.25">
      <c r="B42" s="216" t="s">
        <v>36</v>
      </c>
      <c r="C42" s="217"/>
      <c r="D42" s="35"/>
      <c r="E42" s="7" t="s">
        <v>32</v>
      </c>
      <c r="F42" s="9"/>
      <c r="G42" s="6"/>
      <c r="I42" s="6"/>
      <c r="J42" s="30"/>
      <c r="K42" s="30"/>
      <c r="L42" s="6"/>
      <c r="M42" s="6"/>
      <c r="N42" s="6"/>
      <c r="O42" s="6"/>
      <c r="P42" s="6"/>
    </row>
    <row r="43" spans="2:17" ht="14.25">
      <c r="B43" s="216" t="s">
        <v>37</v>
      </c>
      <c r="C43" s="217"/>
      <c r="D43" s="35"/>
      <c r="E43" s="7" t="s">
        <v>32</v>
      </c>
      <c r="F43" s="9"/>
      <c r="G43" s="6"/>
      <c r="I43" s="6"/>
      <c r="J43" s="30"/>
      <c r="K43" s="30"/>
      <c r="L43" s="6"/>
      <c r="M43" s="6"/>
      <c r="N43" s="6"/>
      <c r="O43" s="6"/>
      <c r="P43" s="6"/>
    </row>
    <row r="44" spans="2:17" ht="14.25">
      <c r="B44" s="216" t="s">
        <v>38</v>
      </c>
      <c r="C44" s="217"/>
      <c r="D44" s="35"/>
      <c r="E44" s="7" t="s">
        <v>32</v>
      </c>
      <c r="F44" s="9"/>
      <c r="G44" s="6"/>
      <c r="I44" s="6"/>
      <c r="J44" s="30"/>
      <c r="K44" s="30"/>
      <c r="L44" s="6"/>
      <c r="M44" s="6"/>
      <c r="N44" s="6"/>
      <c r="O44" s="6"/>
      <c r="P44" s="6"/>
    </row>
    <row r="45" spans="2:17" ht="14.25">
      <c r="B45" s="216" t="s">
        <v>39</v>
      </c>
      <c r="C45" s="217"/>
      <c r="D45" s="35"/>
      <c r="E45" s="7" t="s">
        <v>40</v>
      </c>
      <c r="F45" s="9"/>
      <c r="G45" s="6"/>
      <c r="I45" s="6"/>
      <c r="J45" s="30"/>
      <c r="K45" s="30"/>
      <c r="L45" s="6"/>
      <c r="M45" s="6"/>
      <c r="N45" s="6"/>
      <c r="O45" s="6"/>
      <c r="P45" s="6"/>
    </row>
    <row r="46" spans="2:17" ht="14.25">
      <c r="B46" s="216" t="s">
        <v>41</v>
      </c>
      <c r="C46" s="217"/>
      <c r="D46" s="35"/>
      <c r="E46" s="7" t="s">
        <v>40</v>
      </c>
      <c r="F46" s="9"/>
      <c r="G46" s="6"/>
      <c r="I46" s="6"/>
      <c r="J46" s="30"/>
      <c r="K46" s="30"/>
      <c r="L46" s="6"/>
      <c r="M46" s="6"/>
      <c r="N46" s="6"/>
      <c r="O46" s="6"/>
      <c r="P46" s="6"/>
    </row>
    <row r="47" spans="2:17" ht="14.25">
      <c r="B47" s="216" t="s">
        <v>42</v>
      </c>
      <c r="C47" s="217"/>
      <c r="D47" s="35"/>
      <c r="E47" s="7" t="s">
        <v>40</v>
      </c>
      <c r="F47" s="9"/>
      <c r="G47" s="6"/>
      <c r="H47" s="6"/>
      <c r="I47" s="6"/>
      <c r="J47" s="30"/>
      <c r="K47" s="30"/>
      <c r="L47" s="6"/>
      <c r="M47" s="6"/>
      <c r="N47" s="6"/>
    </row>
    <row r="48" spans="2:17" ht="14.25">
      <c r="B48" s="216" t="s">
        <v>43</v>
      </c>
      <c r="C48" s="217"/>
      <c r="D48" s="35"/>
      <c r="E48" s="7" t="s">
        <v>44</v>
      </c>
      <c r="F48" s="9"/>
      <c r="G48" s="6"/>
    </row>
    <row r="49" spans="2:7" ht="14.25">
      <c r="B49" s="216" t="s">
        <v>45</v>
      </c>
      <c r="C49" s="217"/>
      <c r="D49" s="35"/>
      <c r="E49" s="7" t="s">
        <v>44</v>
      </c>
      <c r="F49" s="9"/>
      <c r="G49" s="6"/>
    </row>
    <row r="50" spans="2:7" ht="14.25" customHeight="1">
      <c r="B50" s="216" t="s">
        <v>126</v>
      </c>
      <c r="C50" s="217"/>
      <c r="D50" s="35"/>
      <c r="E50" s="7"/>
      <c r="F50" s="9"/>
      <c r="G50" s="6"/>
    </row>
    <row r="51" spans="2:7" ht="14.25">
      <c r="B51" s="216" t="s">
        <v>46</v>
      </c>
      <c r="C51" s="217"/>
      <c r="D51" s="35"/>
      <c r="E51" s="7" t="s">
        <v>40</v>
      </c>
      <c r="F51" s="9"/>
      <c r="G51" s="6"/>
    </row>
    <row r="52" spans="2:7" ht="14.25">
      <c r="B52" s="216" t="s">
        <v>47</v>
      </c>
      <c r="C52" s="217"/>
      <c r="D52" s="35"/>
      <c r="E52" s="7" t="s">
        <v>40</v>
      </c>
      <c r="F52" s="9"/>
      <c r="G52" s="6"/>
    </row>
    <row r="53" spans="2:7" ht="14.25">
      <c r="B53" s="216" t="s">
        <v>48</v>
      </c>
      <c r="C53" s="217"/>
      <c r="D53" s="35"/>
      <c r="E53" s="7" t="s">
        <v>29</v>
      </c>
      <c r="F53" s="9"/>
      <c r="G53" s="6"/>
    </row>
    <row r="54" spans="2:7" ht="14.25">
      <c r="B54" s="216" t="s">
        <v>49</v>
      </c>
      <c r="C54" s="217"/>
      <c r="D54" s="35"/>
      <c r="E54" s="7" t="s">
        <v>29</v>
      </c>
      <c r="F54" s="9"/>
      <c r="G54" s="6"/>
    </row>
    <row r="55" spans="2:7" ht="14.25">
      <c r="B55" s="216" t="s">
        <v>50</v>
      </c>
      <c r="C55" s="217"/>
      <c r="D55" s="35"/>
      <c r="E55" s="7" t="s">
        <v>29</v>
      </c>
      <c r="F55" s="9"/>
      <c r="G55" s="6"/>
    </row>
    <row r="56" spans="2:7" ht="14.25">
      <c r="B56" s="226" t="s">
        <v>51</v>
      </c>
      <c r="C56" s="227"/>
      <c r="D56" s="35"/>
      <c r="E56" s="7" t="s">
        <v>29</v>
      </c>
      <c r="F56" s="6"/>
    </row>
    <row r="57" spans="2:7" ht="14.25">
      <c r="B57" s="226" t="s">
        <v>127</v>
      </c>
      <c r="C57" s="227"/>
      <c r="D57" s="35"/>
      <c r="E57" s="10"/>
      <c r="F57" s="6"/>
    </row>
    <row r="58" spans="2:7" ht="14.25">
      <c r="B58" s="216" t="s">
        <v>52</v>
      </c>
      <c r="C58" s="217"/>
      <c r="D58" s="35"/>
      <c r="E58" s="10" t="s">
        <v>29</v>
      </c>
      <c r="F58" s="6"/>
    </row>
    <row r="59" spans="2:7" ht="14.25">
      <c r="B59" s="237" t="s">
        <v>53</v>
      </c>
      <c r="C59" s="238"/>
      <c r="D59" s="36"/>
      <c r="E59" s="12" t="s">
        <v>449</v>
      </c>
    </row>
    <row r="60" spans="2:7" ht="14.25">
      <c r="B60" s="237" t="s">
        <v>54</v>
      </c>
      <c r="C60" s="238"/>
      <c r="D60" s="36"/>
      <c r="E60" s="12" t="s">
        <v>449</v>
      </c>
    </row>
    <row r="62" spans="2:7" ht="15.75">
      <c r="B62" s="139" t="s">
        <v>64</v>
      </c>
    </row>
    <row r="63" spans="2:7">
      <c r="B63" s="215" t="s">
        <v>65</v>
      </c>
      <c r="C63" s="215"/>
      <c r="D63" s="194"/>
      <c r="E63" s="12" t="s">
        <v>59</v>
      </c>
    </row>
    <row r="64" spans="2:7">
      <c r="B64" s="215" t="s">
        <v>66</v>
      </c>
      <c r="C64" s="215"/>
      <c r="D64" s="194"/>
      <c r="E64" s="12" t="s">
        <v>68</v>
      </c>
    </row>
    <row r="65" spans="2:6" ht="13.5" customHeight="1">
      <c r="B65" s="231" t="s">
        <v>67</v>
      </c>
      <c r="C65" s="232"/>
      <c r="D65" s="228"/>
      <c r="E65" s="218" t="s">
        <v>450</v>
      </c>
    </row>
    <row r="66" spans="2:6">
      <c r="B66" s="233"/>
      <c r="C66" s="234"/>
      <c r="D66" s="229"/>
      <c r="E66" s="219"/>
    </row>
    <row r="67" spans="2:6">
      <c r="B67" s="233"/>
      <c r="C67" s="234"/>
      <c r="D67" s="229"/>
      <c r="E67" s="219"/>
    </row>
    <row r="68" spans="2:6">
      <c r="B68" s="233"/>
      <c r="C68" s="234"/>
      <c r="D68" s="229"/>
      <c r="E68" s="19" t="s">
        <v>131</v>
      </c>
    </row>
    <row r="69" spans="2:6">
      <c r="B69" s="233"/>
      <c r="C69" s="234"/>
      <c r="D69" s="229"/>
      <c r="E69" s="20">
        <f>LEN(D65)</f>
        <v>0</v>
      </c>
    </row>
    <row r="70" spans="2:6">
      <c r="B70" s="235"/>
      <c r="C70" s="236"/>
      <c r="D70" s="230"/>
      <c r="E70" s="21" t="s">
        <v>132</v>
      </c>
    </row>
    <row r="72" spans="2:6" ht="18.75" customHeight="1">
      <c r="B72"/>
      <c r="C72" s="25"/>
      <c r="D72" s="136"/>
      <c r="F72" s="137" t="s">
        <v>452</v>
      </c>
    </row>
    <row r="73" spans="2:6" ht="18.75" customHeight="1">
      <c r="B73" s="214" t="s">
        <v>133</v>
      </c>
      <c r="C73" s="214"/>
      <c r="D73" s="214"/>
      <c r="E73" s="214"/>
      <c r="F73" s="137" t="s">
        <v>453</v>
      </c>
    </row>
    <row r="74" spans="2:6" ht="13.5" customHeight="1">
      <c r="B74" s="205"/>
      <c r="C74" s="206"/>
      <c r="D74" s="206"/>
      <c r="E74" s="207"/>
      <c r="F74" s="24">
        <f>LEN(B74)</f>
        <v>0</v>
      </c>
    </row>
    <row r="75" spans="2:6">
      <c r="B75" s="208"/>
      <c r="C75" s="209"/>
      <c r="D75" s="209"/>
      <c r="E75" s="210"/>
    </row>
    <row r="76" spans="2:6">
      <c r="B76" s="208"/>
      <c r="C76" s="209"/>
      <c r="D76" s="209"/>
      <c r="E76" s="210"/>
    </row>
    <row r="77" spans="2:6">
      <c r="B77" s="208"/>
      <c r="C77" s="209"/>
      <c r="D77" s="209"/>
      <c r="E77" s="210"/>
    </row>
    <row r="78" spans="2:6">
      <c r="B78" s="211"/>
      <c r="C78" s="212"/>
      <c r="D78" s="212"/>
      <c r="E78" s="213"/>
    </row>
    <row r="79" spans="2:6" ht="18.75" customHeight="1">
      <c r="B79" s="214" t="s">
        <v>138</v>
      </c>
      <c r="C79" s="214"/>
      <c r="D79" s="138"/>
    </row>
    <row r="80" spans="2:6" ht="13.5" customHeight="1">
      <c r="B80" s="205"/>
      <c r="C80" s="206"/>
      <c r="D80" s="206"/>
      <c r="E80" s="207"/>
      <c r="F80" s="24">
        <f>LEN(B80)</f>
        <v>0</v>
      </c>
    </row>
    <row r="81" spans="2:6">
      <c r="B81" s="208"/>
      <c r="C81" s="209"/>
      <c r="D81" s="209"/>
      <c r="E81" s="210"/>
    </row>
    <row r="82" spans="2:6">
      <c r="B82" s="208"/>
      <c r="C82" s="209"/>
      <c r="D82" s="209"/>
      <c r="E82" s="210"/>
    </row>
    <row r="83" spans="2:6">
      <c r="B83" s="208"/>
      <c r="C83" s="209"/>
      <c r="D83" s="209"/>
      <c r="E83" s="210"/>
    </row>
    <row r="84" spans="2:6">
      <c r="B84" s="211"/>
      <c r="C84" s="212"/>
      <c r="D84" s="212"/>
      <c r="E84" s="213"/>
    </row>
    <row r="85" spans="2:6" ht="18.75" customHeight="1">
      <c r="B85" s="214" t="s">
        <v>139</v>
      </c>
      <c r="C85" s="214"/>
      <c r="D85" s="24"/>
    </row>
    <row r="86" spans="2:6" ht="13.5" customHeight="1">
      <c r="B86" s="205"/>
      <c r="C86" s="206"/>
      <c r="D86" s="206"/>
      <c r="E86" s="207"/>
      <c r="F86" s="24">
        <f>LEN(B86)</f>
        <v>0</v>
      </c>
    </row>
    <row r="87" spans="2:6">
      <c r="B87" s="208"/>
      <c r="C87" s="209"/>
      <c r="D87" s="209"/>
      <c r="E87" s="210"/>
    </row>
    <row r="88" spans="2:6">
      <c r="B88" s="208"/>
      <c r="C88" s="209"/>
      <c r="D88" s="209"/>
      <c r="E88" s="210"/>
    </row>
    <row r="89" spans="2:6">
      <c r="B89" s="208"/>
      <c r="C89" s="209"/>
      <c r="D89" s="209"/>
      <c r="E89" s="210"/>
    </row>
    <row r="90" spans="2:6">
      <c r="B90" s="211"/>
      <c r="C90" s="212"/>
      <c r="D90" s="212"/>
      <c r="E90" s="213"/>
    </row>
    <row r="91" spans="2:6" ht="18.75" customHeight="1">
      <c r="B91" s="214" t="s">
        <v>451</v>
      </c>
      <c r="C91" s="214"/>
      <c r="D91" s="138"/>
    </row>
    <row r="92" spans="2:6" ht="13.5" customHeight="1">
      <c r="B92" s="205"/>
      <c r="C92" s="206"/>
      <c r="D92" s="206"/>
      <c r="E92" s="207"/>
      <c r="F92" s="24">
        <f>LEN(B92)</f>
        <v>0</v>
      </c>
    </row>
    <row r="93" spans="2:6">
      <c r="B93" s="208"/>
      <c r="C93" s="209"/>
      <c r="D93" s="209"/>
      <c r="E93" s="210"/>
    </row>
    <row r="94" spans="2:6">
      <c r="B94" s="208"/>
      <c r="C94" s="209"/>
      <c r="D94" s="209"/>
      <c r="E94" s="210"/>
    </row>
    <row r="95" spans="2:6">
      <c r="B95" s="211"/>
      <c r="C95" s="212"/>
      <c r="D95" s="212"/>
      <c r="E95" s="213"/>
    </row>
  </sheetData>
  <sheetProtection algorithmName="SHA-512" hashValue="zrR7GzIHIWRIEJH6F/F1lhuLMR1Vm5+e9l833LiskIlXAj+dGHEgi7LXyVC1ccoMpVFKPwnodBZ5resLNmaycQ==" saltValue="V0CajI9SweMkSvp73LC/4g==" spinCount="100000" sheet="1" objects="1" scenarios="1"/>
  <mergeCells count="46">
    <mergeCell ref="B40:C40"/>
    <mergeCell ref="B57:C57"/>
    <mergeCell ref="D65:D70"/>
    <mergeCell ref="B65:C70"/>
    <mergeCell ref="B50:C50"/>
    <mergeCell ref="B51:C51"/>
    <mergeCell ref="B52:C52"/>
    <mergeCell ref="B59:C59"/>
    <mergeCell ref="B60:C60"/>
    <mergeCell ref="B53:C53"/>
    <mergeCell ref="B54:C54"/>
    <mergeCell ref="B55:C55"/>
    <mergeCell ref="B56:C56"/>
    <mergeCell ref="B58:C58"/>
    <mergeCell ref="B63:C63"/>
    <mergeCell ref="B41:C41"/>
    <mergeCell ref="B5:C6"/>
    <mergeCell ref="B15:B23"/>
    <mergeCell ref="B38:C38"/>
    <mergeCell ref="B24:B29"/>
    <mergeCell ref="B12:B14"/>
    <mergeCell ref="B30:B34"/>
    <mergeCell ref="B9:C9"/>
    <mergeCell ref="B7:C7"/>
    <mergeCell ref="B8:C8"/>
    <mergeCell ref="B92:E95"/>
    <mergeCell ref="B79:C79"/>
    <mergeCell ref="B85:C85"/>
    <mergeCell ref="B91:C91"/>
    <mergeCell ref="E65:E67"/>
    <mergeCell ref="C1:D1"/>
    <mergeCell ref="B74:E78"/>
    <mergeCell ref="B73:E73"/>
    <mergeCell ref="B80:E84"/>
    <mergeCell ref="B86:E90"/>
    <mergeCell ref="B64:C64"/>
    <mergeCell ref="B47:C47"/>
    <mergeCell ref="B48:C48"/>
    <mergeCell ref="B49:C49"/>
    <mergeCell ref="B42:C42"/>
    <mergeCell ref="B43:C43"/>
    <mergeCell ref="B44:C44"/>
    <mergeCell ref="B45:C45"/>
    <mergeCell ref="B46:C46"/>
    <mergeCell ref="B39:C39"/>
    <mergeCell ref="B4:C4"/>
  </mergeCells>
  <phoneticPr fontId="1" type="Hiragana"/>
  <conditionalFormatting sqref="D6">
    <cfRule type="expression" dxfId="13" priority="15">
      <formula>FIND("自宅外",D5)</formula>
    </cfRule>
    <cfRule type="expression" dxfId="12" priority="16">
      <formula>FIND("自宅",D5)</formula>
    </cfRule>
  </conditionalFormatting>
  <conditionalFormatting sqref="D29">
    <cfRule type="expression" dxfId="11" priority="11">
      <formula>FIND("〇",#REF!)</formula>
    </cfRule>
    <cfRule type="expression" dxfId="10" priority="12">
      <formula>FIND("　",#REF!)</formula>
    </cfRule>
  </conditionalFormatting>
  <conditionalFormatting sqref="D14">
    <cfRule type="expression" dxfId="9" priority="9">
      <formula>D13&lt;&gt;""</formula>
    </cfRule>
    <cfRule type="expression" dxfId="8" priority="10">
      <formula>FIND("",D13)</formula>
    </cfRule>
  </conditionalFormatting>
  <conditionalFormatting sqref="D28">
    <cfRule type="expression" dxfId="7" priority="17">
      <formula>FIND("〇",#REF!)</formula>
    </cfRule>
    <cfRule type="expression" dxfId="6" priority="18">
      <formula>FIND("　",#REF!)</formula>
    </cfRule>
  </conditionalFormatting>
  <conditionalFormatting sqref="C29">
    <cfRule type="expression" dxfId="5" priority="21">
      <formula>FIND("〇",#REF!)</formula>
    </cfRule>
    <cfRule type="expression" dxfId="4" priority="22">
      <formula>FIND("　",#REF!)</formula>
    </cfRule>
  </conditionalFormatting>
  <conditionalFormatting sqref="F74">
    <cfRule type="cellIs" dxfId="3" priority="7" operator="greaterThan">
      <formula>220</formula>
    </cfRule>
  </conditionalFormatting>
  <conditionalFormatting sqref="F80">
    <cfRule type="cellIs" dxfId="2" priority="3" operator="greaterThan">
      <formula>220</formula>
    </cfRule>
  </conditionalFormatting>
  <conditionalFormatting sqref="F86">
    <cfRule type="cellIs" dxfId="1" priority="2" operator="greaterThan">
      <formula>220</formula>
    </cfRule>
  </conditionalFormatting>
  <conditionalFormatting sqref="F92">
    <cfRule type="cellIs" dxfId="0" priority="1" operator="greaterThan">
      <formula>220</formula>
    </cfRule>
  </conditionalFormatting>
  <dataValidations count="5">
    <dataValidation type="list" allowBlank="1" showInputMessage="1" showErrorMessage="1" sqref="D5" xr:uid="{00000000-0002-0000-0100-000000000000}">
      <formula1>"自宅,自宅外"</formula1>
    </dataValidation>
    <dataValidation type="list" allowBlank="1" showInputMessage="1" showErrorMessage="1" sqref="D18" xr:uid="{00000000-0002-0000-0100-000002000000}">
      <formula1>"男,女"</formula1>
    </dataValidation>
    <dataValidation type="list" allowBlank="1" showInputMessage="1" showErrorMessage="1" sqref="D63" xr:uid="{00000000-0002-0000-0100-000006000000}">
      <formula1>"独居,同居（夫婦のみ）,同居（その他）"</formula1>
    </dataValidation>
    <dataValidation type="list" showInputMessage="1" showErrorMessage="1" sqref="D14" xr:uid="{00000000-0002-0000-0100-000007000000}">
      <formula1>$L$11:$L$20</formula1>
    </dataValidation>
    <dataValidation type="list" allowBlank="1" showInputMessage="1" showErrorMessage="1" sqref="D12" xr:uid="{00000000-0002-0000-0100-000008000000}">
      <formula1>"初回,2回目以降"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7" tint="0.59999389629810485"/>
  </sheetPr>
  <dimension ref="B1:N257"/>
  <sheetViews>
    <sheetView zoomScale="85" zoomScaleNormal="85" workbookViewId="0">
      <selection activeCell="B4" sqref="B4"/>
    </sheetView>
  </sheetViews>
  <sheetFormatPr defaultRowHeight="18.75"/>
  <cols>
    <col min="2" max="2" width="11.25" customWidth="1"/>
    <col min="3" max="3" width="9" style="53"/>
    <col min="13" max="13" width="0" style="67" hidden="1" customWidth="1"/>
    <col min="14" max="14" width="0" style="27" hidden="1" customWidth="1"/>
  </cols>
  <sheetData>
    <row r="1" spans="2:14">
      <c r="M1" s="67" t="s">
        <v>299</v>
      </c>
      <c r="N1" s="27" t="str">
        <f>IF(ISBLANK(B4),"あり","なし")</f>
        <v>あり</v>
      </c>
    </row>
    <row r="2" spans="2:14" ht="24">
      <c r="B2" s="201" t="s">
        <v>171</v>
      </c>
      <c r="M2" s="67" t="s">
        <v>300</v>
      </c>
      <c r="N2" s="27" t="str">
        <f>IF(ISBLANK(B11),"あり","なし")</f>
        <v>あり</v>
      </c>
    </row>
    <row r="3" spans="2:14" ht="19.5" thickBot="1">
      <c r="B3" t="s">
        <v>477</v>
      </c>
      <c r="M3" s="67" t="s">
        <v>301</v>
      </c>
      <c r="N3" s="27" t="e">
        <f>VLOOKUP(B17,C17:D19,2,FALSE)</f>
        <v>#N/A</v>
      </c>
    </row>
    <row r="4" spans="2:14" ht="19.5" thickTop="1">
      <c r="B4" s="61"/>
      <c r="C4" s="53">
        <v>1</v>
      </c>
      <c r="D4" t="s">
        <v>251</v>
      </c>
      <c r="K4" s="64"/>
      <c r="M4" s="67" t="s">
        <v>302</v>
      </c>
      <c r="N4" s="27" t="e">
        <f>VLOOKUP(B21,C21:D23,2,FALSE)</f>
        <v>#N/A</v>
      </c>
    </row>
    <row r="5" spans="2:14">
      <c r="B5" s="62"/>
      <c r="C5" s="53">
        <v>2</v>
      </c>
      <c r="D5" t="s">
        <v>252</v>
      </c>
      <c r="M5" s="67" t="s">
        <v>303</v>
      </c>
      <c r="N5" s="27" t="e">
        <f>VLOOKUP(B25,C25:D28,2,FALSE)</f>
        <v>#N/A</v>
      </c>
    </row>
    <row r="6" spans="2:14">
      <c r="B6" s="62"/>
      <c r="C6" s="53">
        <v>3</v>
      </c>
      <c r="D6" t="s">
        <v>253</v>
      </c>
      <c r="M6" s="67" t="s">
        <v>304</v>
      </c>
      <c r="N6" s="27" t="e">
        <f>VLOOKUP(B30,C30:D32,2,FALSE)</f>
        <v>#N/A</v>
      </c>
    </row>
    <row r="7" spans="2:14">
      <c r="B7" s="62"/>
      <c r="C7" s="53">
        <v>4</v>
      </c>
      <c r="D7" t="s">
        <v>254</v>
      </c>
      <c r="M7" s="67" t="s">
        <v>305</v>
      </c>
      <c r="N7" s="27" t="e">
        <f>VLOOKUP(B34,C34:D36,2,FALSE)</f>
        <v>#N/A</v>
      </c>
    </row>
    <row r="8" spans="2:14">
      <c r="B8" s="62"/>
      <c r="C8" s="53">
        <v>5</v>
      </c>
      <c r="D8" t="s">
        <v>255</v>
      </c>
      <c r="M8" s="67" t="s">
        <v>306</v>
      </c>
      <c r="N8" s="27" t="e">
        <f>VLOOKUP(B38,C38:D40,2,FALSE)</f>
        <v>#N/A</v>
      </c>
    </row>
    <row r="9" spans="2:14" ht="19.5" thickBot="1">
      <c r="B9" s="63"/>
      <c r="C9" s="53">
        <v>6</v>
      </c>
      <c r="D9" t="s">
        <v>256</v>
      </c>
      <c r="M9" s="67" t="s">
        <v>307</v>
      </c>
      <c r="N9" s="27" t="e">
        <f>VLOOKUP(B42,C42:D44,2,FALSE)</f>
        <v>#N/A</v>
      </c>
    </row>
    <row r="10" spans="2:14" ht="20.25" thickTop="1" thickBot="1">
      <c r="B10" s="57" t="s">
        <v>478</v>
      </c>
      <c r="M10" s="67" t="s">
        <v>308</v>
      </c>
      <c r="N10" s="27" t="e">
        <f>VLOOKUP(B46,C46:D49,2,FALSE)</f>
        <v>#N/A</v>
      </c>
    </row>
    <row r="11" spans="2:14" ht="19.5" thickTop="1">
      <c r="B11" s="61"/>
      <c r="C11" s="53">
        <v>1</v>
      </c>
      <c r="D11" t="s">
        <v>251</v>
      </c>
      <c r="M11" s="67" t="s">
        <v>309</v>
      </c>
      <c r="N11" s="27" t="e">
        <f>VLOOKUP(B51,C51:D53,2,FALSE)</f>
        <v>#N/A</v>
      </c>
    </row>
    <row r="12" spans="2:14">
      <c r="B12" s="62"/>
      <c r="C12" s="53">
        <v>2</v>
      </c>
      <c r="D12" t="s">
        <v>257</v>
      </c>
      <c r="M12" s="67" t="s">
        <v>310</v>
      </c>
      <c r="N12" s="27" t="e">
        <f>VLOOKUP(B55,C55:D59,2,FALSE)</f>
        <v>#N/A</v>
      </c>
    </row>
    <row r="13" spans="2:14">
      <c r="B13" s="62"/>
      <c r="C13" s="53">
        <v>3</v>
      </c>
      <c r="D13" t="s">
        <v>258</v>
      </c>
      <c r="M13" s="67" t="s">
        <v>311</v>
      </c>
      <c r="N13" s="27" t="e">
        <f>VLOOKUP(B61,C61:D65,2,FALSE)</f>
        <v>#N/A</v>
      </c>
    </row>
    <row r="14" spans="2:14">
      <c r="B14" s="62"/>
      <c r="C14" s="53">
        <v>4</v>
      </c>
      <c r="D14" t="s">
        <v>360</v>
      </c>
      <c r="M14" s="67" t="s">
        <v>312</v>
      </c>
      <c r="N14" s="27" t="e">
        <f>VLOOKUP(B67,C67:D70,2,FALSE)</f>
        <v>#N/A</v>
      </c>
    </row>
    <row r="15" spans="2:14" ht="19.5" thickBot="1">
      <c r="B15" s="63"/>
      <c r="C15" s="53">
        <v>5</v>
      </c>
      <c r="D15" t="s">
        <v>259</v>
      </c>
      <c r="M15" s="67" t="s">
        <v>313</v>
      </c>
      <c r="N15" s="27" t="e">
        <f>VLOOKUP(B72,C72:D75,2,FALSE)</f>
        <v>#N/A</v>
      </c>
    </row>
    <row r="16" spans="2:14" ht="20.25" thickTop="1" thickBot="1">
      <c r="B16" s="57" t="s">
        <v>172</v>
      </c>
      <c r="C16" s="203" t="s">
        <v>476</v>
      </c>
      <c r="M16" s="67" t="s">
        <v>314</v>
      </c>
      <c r="N16" s="27" t="e">
        <f>VLOOKUP(B77,C77:D79,2,FALSE)</f>
        <v>#N/A</v>
      </c>
    </row>
    <row r="17" spans="2:14" ht="19.5" thickTop="1">
      <c r="B17" s="239"/>
      <c r="C17" s="54">
        <v>1</v>
      </c>
      <c r="D17" t="s">
        <v>173</v>
      </c>
      <c r="M17" s="67" t="s">
        <v>315</v>
      </c>
      <c r="N17" s="27" t="e">
        <f>VLOOKUP(B81,C81:D84,2,FALSE)</f>
        <v>#N/A</v>
      </c>
    </row>
    <row r="18" spans="2:14">
      <c r="B18" s="240"/>
      <c r="C18" s="53">
        <v>2</v>
      </c>
      <c r="D18" t="s">
        <v>174</v>
      </c>
      <c r="M18" s="67" t="s">
        <v>316</v>
      </c>
      <c r="N18" s="27" t="e">
        <f>VLOOKUP(B86,C86:D89,2,FALSE)</f>
        <v>#N/A</v>
      </c>
    </row>
    <row r="19" spans="2:14" ht="19.5" thickBot="1">
      <c r="B19" s="241"/>
      <c r="C19" s="53">
        <v>3</v>
      </c>
      <c r="D19" t="s">
        <v>168</v>
      </c>
      <c r="M19" s="67" t="s">
        <v>317</v>
      </c>
      <c r="N19" s="27" t="e">
        <f>VLOOKUP(B91,C91:D94,2,FALSE)</f>
        <v>#N/A</v>
      </c>
    </row>
    <row r="20" spans="2:14" ht="20.25" thickTop="1" thickBot="1">
      <c r="B20" s="57" t="s">
        <v>296</v>
      </c>
      <c r="M20" s="67" t="s">
        <v>318</v>
      </c>
      <c r="N20" s="27" t="e">
        <f>VLOOKUP(B96,C96:D98,2,FALSE)</f>
        <v>#N/A</v>
      </c>
    </row>
    <row r="21" spans="2:14" ht="19.5" thickTop="1">
      <c r="B21" s="239"/>
      <c r="C21" s="54">
        <v>1</v>
      </c>
      <c r="D21" t="s">
        <v>173</v>
      </c>
      <c r="M21" s="67" t="s">
        <v>319</v>
      </c>
      <c r="N21" s="27" t="e">
        <f>VLOOKUP(B100,C100:D102,2,FALSE)</f>
        <v>#N/A</v>
      </c>
    </row>
    <row r="22" spans="2:14">
      <c r="B22" s="240"/>
      <c r="C22" s="53">
        <v>2</v>
      </c>
      <c r="D22" t="s">
        <v>174</v>
      </c>
      <c r="M22" s="67" t="s">
        <v>320</v>
      </c>
      <c r="N22" s="27" t="e">
        <f>VLOOKUP(B104,C104:D106,2,FALSE)</f>
        <v>#N/A</v>
      </c>
    </row>
    <row r="23" spans="2:14" ht="19.5" thickBot="1">
      <c r="B23" s="241"/>
      <c r="C23" s="53">
        <v>3</v>
      </c>
      <c r="D23" t="s">
        <v>168</v>
      </c>
      <c r="M23" s="67" t="s">
        <v>321</v>
      </c>
      <c r="N23" s="27" t="e">
        <f>VLOOKUP(B108,C108:D111,2,FALSE)</f>
        <v>#N/A</v>
      </c>
    </row>
    <row r="24" spans="2:14" ht="20.25" thickTop="1" thickBot="1">
      <c r="B24" s="58" t="s">
        <v>175</v>
      </c>
      <c r="M24" s="67" t="s">
        <v>322</v>
      </c>
      <c r="N24" s="27" t="e">
        <f>VLOOKUP(B113,C113:D116,2,FALSE)</f>
        <v>#N/A</v>
      </c>
    </row>
    <row r="25" spans="2:14" ht="19.5" thickTop="1">
      <c r="B25" s="239"/>
      <c r="C25" s="54">
        <v>1</v>
      </c>
      <c r="D25" t="s">
        <v>176</v>
      </c>
      <c r="M25" s="67" t="s">
        <v>323</v>
      </c>
      <c r="N25" s="27" t="e">
        <f>VLOOKUP(B118,C118:D120,2,FALSE)</f>
        <v>#N/A</v>
      </c>
    </row>
    <row r="26" spans="2:14">
      <c r="B26" s="240"/>
      <c r="C26" s="53">
        <v>2</v>
      </c>
      <c r="D26" t="s">
        <v>177</v>
      </c>
      <c r="M26" s="67" t="s">
        <v>324</v>
      </c>
      <c r="N26" s="27" t="e">
        <f>VLOOKUP(B122,C122:D125,2,FALSE)</f>
        <v>#N/A</v>
      </c>
    </row>
    <row r="27" spans="2:14">
      <c r="B27" s="240"/>
      <c r="C27" s="53">
        <v>3</v>
      </c>
      <c r="D27" t="s">
        <v>178</v>
      </c>
      <c r="M27" s="67" t="s">
        <v>325</v>
      </c>
      <c r="N27" s="27" t="e">
        <f>VLOOKUP(B127,C127:D128,2,FALSE)</f>
        <v>#N/A</v>
      </c>
    </row>
    <row r="28" spans="2:14" ht="19.5" thickBot="1">
      <c r="B28" s="241"/>
      <c r="C28" s="53">
        <v>4</v>
      </c>
      <c r="D28" t="s">
        <v>168</v>
      </c>
      <c r="M28" s="67" t="s">
        <v>326</v>
      </c>
      <c r="N28" s="27" t="e">
        <f>VLOOKUP(B130,C130:D131,2,FALSE)</f>
        <v>#N/A</v>
      </c>
    </row>
    <row r="29" spans="2:14" ht="20.25" thickTop="1" thickBot="1">
      <c r="B29" t="s">
        <v>297</v>
      </c>
      <c r="M29" s="67" t="s">
        <v>327</v>
      </c>
      <c r="N29" s="27" t="e">
        <f>VLOOKUP(B133,C133:D134,2,FALSE)</f>
        <v>#N/A</v>
      </c>
    </row>
    <row r="30" spans="2:14" ht="19.5" thickTop="1">
      <c r="B30" s="239"/>
      <c r="C30" s="54">
        <v>1</v>
      </c>
      <c r="D30" t="s">
        <v>179</v>
      </c>
      <c r="M30" s="67" t="s">
        <v>328</v>
      </c>
      <c r="N30" s="27" t="e">
        <f>VLOOKUP(B136,C136:D137,2,FALSE)</f>
        <v>#N/A</v>
      </c>
    </row>
    <row r="31" spans="2:14">
      <c r="B31" s="240"/>
      <c r="C31" s="53">
        <v>2</v>
      </c>
      <c r="D31" t="s">
        <v>180</v>
      </c>
      <c r="M31" s="67" t="s">
        <v>329</v>
      </c>
      <c r="N31" s="27" t="e">
        <f>VLOOKUP(B139,C139:D140,2,FALSE)</f>
        <v>#N/A</v>
      </c>
    </row>
    <row r="32" spans="2:14" ht="19.5" thickBot="1">
      <c r="B32" s="241"/>
      <c r="C32" s="53">
        <v>3</v>
      </c>
      <c r="D32" t="s">
        <v>168</v>
      </c>
      <c r="M32" s="67" t="s">
        <v>330</v>
      </c>
      <c r="N32" s="27" t="e">
        <f>VLOOKUP(B142,C142:D143,2,FALSE)</f>
        <v>#N/A</v>
      </c>
    </row>
    <row r="33" spans="2:14" ht="20.25" thickTop="1" thickBot="1">
      <c r="B33" s="53" t="s">
        <v>181</v>
      </c>
      <c r="M33" s="67" t="s">
        <v>331</v>
      </c>
      <c r="N33" s="27" t="e">
        <f>VLOOKUP(B145,C145:D147,2,FALSE)</f>
        <v>#N/A</v>
      </c>
    </row>
    <row r="34" spans="2:14" ht="19.5" thickTop="1">
      <c r="B34" s="239"/>
      <c r="C34" s="54">
        <v>1</v>
      </c>
      <c r="D34" t="s">
        <v>173</v>
      </c>
      <c r="M34" s="67" t="s">
        <v>332</v>
      </c>
      <c r="N34" s="27" t="e">
        <f>VLOOKUP(B149,C149:D151,2,FALSE)</f>
        <v>#N/A</v>
      </c>
    </row>
    <row r="35" spans="2:14">
      <c r="B35" s="240"/>
      <c r="C35" s="53">
        <v>2</v>
      </c>
      <c r="D35" t="s">
        <v>174</v>
      </c>
      <c r="M35" s="67" t="s">
        <v>333</v>
      </c>
      <c r="N35" s="27" t="e">
        <f>VLOOKUP(B153,C153:D155,2,FALSE)</f>
        <v>#N/A</v>
      </c>
    </row>
    <row r="36" spans="2:14" ht="19.5" thickBot="1">
      <c r="B36" s="241"/>
      <c r="C36" s="53">
        <v>3</v>
      </c>
      <c r="D36" t="s">
        <v>168</v>
      </c>
      <c r="M36" s="67" t="s">
        <v>334</v>
      </c>
      <c r="N36" s="27" t="e">
        <f>VLOOKUP(B157,C157:D159,2,FALSE)</f>
        <v>#N/A</v>
      </c>
    </row>
    <row r="37" spans="2:14" ht="20.25" thickTop="1" thickBot="1">
      <c r="B37" s="55" t="s">
        <v>182</v>
      </c>
      <c r="M37" s="67" t="s">
        <v>335</v>
      </c>
      <c r="N37" s="27" t="e">
        <f>VLOOKUP(B161,C161:D163,2,FALSE)</f>
        <v>#N/A</v>
      </c>
    </row>
    <row r="38" spans="2:14" ht="19.5" thickTop="1">
      <c r="B38" s="239"/>
      <c r="C38" s="54">
        <v>1</v>
      </c>
      <c r="D38" t="s">
        <v>173</v>
      </c>
      <c r="M38" s="67" t="s">
        <v>336</v>
      </c>
      <c r="N38" s="27" t="e">
        <f>VLOOKUP(B165,C165:D167,2,FALSE)</f>
        <v>#N/A</v>
      </c>
    </row>
    <row r="39" spans="2:14">
      <c r="B39" s="240"/>
      <c r="C39" s="53">
        <v>2</v>
      </c>
      <c r="D39" t="s">
        <v>174</v>
      </c>
      <c r="M39" s="67" t="s">
        <v>337</v>
      </c>
      <c r="N39" s="27" t="e">
        <f>VLOOKUP(B169,C169:D171,2,FALSE)</f>
        <v>#N/A</v>
      </c>
    </row>
    <row r="40" spans="2:14" ht="19.5" thickBot="1">
      <c r="B40" s="241"/>
      <c r="C40" s="53">
        <v>3</v>
      </c>
      <c r="D40" t="s">
        <v>168</v>
      </c>
      <c r="M40" s="67" t="s">
        <v>338</v>
      </c>
      <c r="N40" s="27" t="e">
        <f>VLOOKUP(B173,C173:D175,2,FALSE)</f>
        <v>#N/A</v>
      </c>
    </row>
    <row r="41" spans="2:14" ht="20.25" thickTop="1" thickBot="1">
      <c r="B41" t="s">
        <v>260</v>
      </c>
      <c r="M41" s="67" t="s">
        <v>339</v>
      </c>
      <c r="N41" s="27" t="e">
        <f>VLOOKUP(B177,C177:D179,2,FALSE)</f>
        <v>#N/A</v>
      </c>
    </row>
    <row r="42" spans="2:14" ht="19.5" thickTop="1">
      <c r="B42" s="239"/>
      <c r="C42" s="54">
        <v>1</v>
      </c>
      <c r="D42" t="s">
        <v>179</v>
      </c>
      <c r="M42" s="67" t="s">
        <v>340</v>
      </c>
      <c r="N42" s="27" t="e">
        <f>VLOOKUP(B181,C181:D183,2,FALSE)</f>
        <v>#N/A</v>
      </c>
    </row>
    <row r="43" spans="2:14">
      <c r="B43" s="240"/>
      <c r="C43" s="53">
        <v>2</v>
      </c>
      <c r="D43" t="s">
        <v>180</v>
      </c>
      <c r="M43" s="67" t="s">
        <v>341</v>
      </c>
      <c r="N43" s="27" t="e">
        <f>VLOOKUP(B185,C185:D187,2,FALSE)</f>
        <v>#N/A</v>
      </c>
    </row>
    <row r="44" spans="2:14" ht="19.5" thickBot="1">
      <c r="B44" s="241"/>
      <c r="C44" s="53">
        <v>3</v>
      </c>
      <c r="D44" t="s">
        <v>168</v>
      </c>
      <c r="M44" s="67" t="s">
        <v>342</v>
      </c>
      <c r="N44" s="27" t="e">
        <f>VLOOKUP(B189,C189:D191,2,FALSE)</f>
        <v>#N/A</v>
      </c>
    </row>
    <row r="45" spans="2:14" ht="20.25" thickTop="1" thickBot="1">
      <c r="B45" s="53" t="s">
        <v>183</v>
      </c>
      <c r="M45" s="67" t="s">
        <v>343</v>
      </c>
      <c r="N45" s="27" t="e">
        <f>VLOOKUP(B193,C193:D195,2,FALSE)</f>
        <v>#N/A</v>
      </c>
    </row>
    <row r="46" spans="2:14" ht="19.5" thickTop="1">
      <c r="B46" s="239"/>
      <c r="C46" s="53">
        <v>1</v>
      </c>
      <c r="D46" t="s">
        <v>184</v>
      </c>
      <c r="M46" s="67" t="s">
        <v>344</v>
      </c>
      <c r="N46" s="27" t="e">
        <f>VLOOKUP(B197,C197:D199,2,FALSE)</f>
        <v>#N/A</v>
      </c>
    </row>
    <row r="47" spans="2:14">
      <c r="B47" s="240"/>
      <c r="C47" s="53">
        <v>2</v>
      </c>
      <c r="D47" t="s">
        <v>166</v>
      </c>
      <c r="M47" s="67" t="s">
        <v>345</v>
      </c>
      <c r="N47" s="27" t="e">
        <f>VLOOKUP(B201,C201:D203,2,FALSE)</f>
        <v>#N/A</v>
      </c>
    </row>
    <row r="48" spans="2:14">
      <c r="B48" s="240"/>
      <c r="C48" s="53">
        <v>3</v>
      </c>
      <c r="D48" t="s">
        <v>167</v>
      </c>
      <c r="M48" s="67" t="s">
        <v>346</v>
      </c>
      <c r="N48" s="27" t="e">
        <f>VLOOKUP(B205,C205:D207,2,FALSE)</f>
        <v>#N/A</v>
      </c>
    </row>
    <row r="49" spans="2:14" ht="19.5" thickBot="1">
      <c r="B49" s="241"/>
      <c r="C49" s="53">
        <v>4</v>
      </c>
      <c r="D49" t="s">
        <v>185</v>
      </c>
      <c r="M49" s="67" t="s">
        <v>347</v>
      </c>
      <c r="N49" s="27" t="e">
        <f>VLOOKUP(B209,C209:D211,2,FALSE)</f>
        <v>#N/A</v>
      </c>
    </row>
    <row r="50" spans="2:14" ht="20.25" thickTop="1" thickBot="1">
      <c r="B50" t="s">
        <v>261</v>
      </c>
      <c r="M50" s="67" t="s">
        <v>348</v>
      </c>
      <c r="N50" s="27" t="e">
        <f>VLOOKUP(B213,C213:D215,2,FALSE)</f>
        <v>#N/A</v>
      </c>
    </row>
    <row r="51" spans="2:14" ht="19.5" thickTop="1">
      <c r="B51" s="239"/>
      <c r="C51" s="53">
        <v>1</v>
      </c>
      <c r="D51" t="s">
        <v>184</v>
      </c>
      <c r="M51" s="67" t="s">
        <v>349</v>
      </c>
      <c r="N51" s="27" t="e">
        <f>VLOOKUP(B217,C217:D219,2,FALSE)</f>
        <v>#N/A</v>
      </c>
    </row>
    <row r="52" spans="2:14">
      <c r="B52" s="240"/>
      <c r="C52" s="53">
        <v>2</v>
      </c>
      <c r="D52" t="s">
        <v>166</v>
      </c>
      <c r="M52" s="67" t="s">
        <v>350</v>
      </c>
      <c r="N52" s="27" t="e">
        <f>VLOOKUP(B221,C221:D224,2,FALSE)</f>
        <v>#N/A</v>
      </c>
    </row>
    <row r="53" spans="2:14" ht="19.5" thickBot="1">
      <c r="B53" s="241"/>
      <c r="C53" s="53">
        <v>3</v>
      </c>
      <c r="D53" t="s">
        <v>167</v>
      </c>
      <c r="M53" s="67" t="s">
        <v>351</v>
      </c>
      <c r="N53" s="27" t="e">
        <f>VLOOKUP(B226,C226:D228,2,FALSE)</f>
        <v>#N/A</v>
      </c>
    </row>
    <row r="54" spans="2:14" ht="20.25" thickTop="1" thickBot="1">
      <c r="B54" t="s">
        <v>262</v>
      </c>
      <c r="M54" s="67" t="s">
        <v>352</v>
      </c>
      <c r="N54" s="27" t="e">
        <f>VLOOKUP(B230,C230:D233,2,FALSE)</f>
        <v>#N/A</v>
      </c>
    </row>
    <row r="55" spans="2:14" ht="19.5" thickTop="1">
      <c r="B55" s="239"/>
      <c r="C55" s="53">
        <v>1</v>
      </c>
      <c r="D55" t="s">
        <v>186</v>
      </c>
      <c r="M55" s="67" t="s">
        <v>353</v>
      </c>
      <c r="N55" s="27" t="e">
        <f>VLOOKUP(B235,C235:D238,2,FALSE)</f>
        <v>#N/A</v>
      </c>
    </row>
    <row r="56" spans="2:14">
      <c r="B56" s="240"/>
      <c r="C56" s="53">
        <v>2</v>
      </c>
      <c r="D56" t="s">
        <v>187</v>
      </c>
      <c r="M56" s="67" t="s">
        <v>354</v>
      </c>
    </row>
    <row r="57" spans="2:14">
      <c r="B57" s="240"/>
      <c r="C57" s="53">
        <v>3</v>
      </c>
      <c r="D57" t="s">
        <v>188</v>
      </c>
      <c r="M57" s="67" t="s">
        <v>355</v>
      </c>
      <c r="N57" s="27">
        <f>B241</f>
        <v>0</v>
      </c>
    </row>
    <row r="58" spans="2:14">
      <c r="B58" s="240"/>
      <c r="C58" s="53">
        <v>4</v>
      </c>
      <c r="D58" t="s">
        <v>189</v>
      </c>
      <c r="M58" s="67" t="s">
        <v>356</v>
      </c>
      <c r="N58" s="27">
        <f>B242</f>
        <v>0</v>
      </c>
    </row>
    <row r="59" spans="2:14" ht="19.5" thickBot="1">
      <c r="B59" s="241"/>
      <c r="C59" s="53">
        <v>5</v>
      </c>
      <c r="D59" t="s">
        <v>190</v>
      </c>
      <c r="M59" s="28"/>
    </row>
    <row r="60" spans="2:14" ht="20.25" thickTop="1" thickBot="1">
      <c r="B60" s="53" t="s">
        <v>191</v>
      </c>
    </row>
    <row r="61" spans="2:14" ht="19.5" thickTop="1">
      <c r="B61" s="239"/>
      <c r="C61" s="53">
        <v>1</v>
      </c>
      <c r="D61" t="s">
        <v>192</v>
      </c>
    </row>
    <row r="62" spans="2:14">
      <c r="B62" s="240"/>
      <c r="C62" s="53">
        <v>2</v>
      </c>
      <c r="D62" t="s">
        <v>193</v>
      </c>
    </row>
    <row r="63" spans="2:14">
      <c r="B63" s="240"/>
      <c r="C63" s="53">
        <v>3</v>
      </c>
      <c r="D63" t="s">
        <v>196</v>
      </c>
    </row>
    <row r="64" spans="2:14">
      <c r="B64" s="240"/>
      <c r="C64" s="53">
        <v>4</v>
      </c>
      <c r="D64" t="s">
        <v>194</v>
      </c>
    </row>
    <row r="65" spans="2:4" ht="19.5" thickBot="1">
      <c r="B65" s="241"/>
      <c r="C65" s="53">
        <v>5</v>
      </c>
      <c r="D65" t="s">
        <v>195</v>
      </c>
    </row>
    <row r="66" spans="2:4" ht="20.25" thickTop="1" thickBot="1">
      <c r="B66" s="53" t="s">
        <v>197</v>
      </c>
    </row>
    <row r="67" spans="2:4" ht="19.5" thickTop="1">
      <c r="B67" s="239"/>
      <c r="C67" s="53">
        <v>1</v>
      </c>
      <c r="D67" t="s">
        <v>184</v>
      </c>
    </row>
    <row r="68" spans="2:4">
      <c r="B68" s="240"/>
      <c r="C68" s="53">
        <v>2</v>
      </c>
      <c r="D68" t="s">
        <v>198</v>
      </c>
    </row>
    <row r="69" spans="2:4">
      <c r="B69" s="240"/>
      <c r="C69" s="53">
        <v>3</v>
      </c>
      <c r="D69" t="s">
        <v>166</v>
      </c>
    </row>
    <row r="70" spans="2:4" ht="19.5" thickBot="1">
      <c r="B70" s="241"/>
      <c r="C70" s="53">
        <v>4</v>
      </c>
      <c r="D70" t="s">
        <v>167</v>
      </c>
    </row>
    <row r="71" spans="2:4" ht="20.25" thickTop="1" thickBot="1">
      <c r="B71" s="53" t="s">
        <v>199</v>
      </c>
    </row>
    <row r="72" spans="2:4" ht="19.5" thickTop="1">
      <c r="B72" s="239"/>
      <c r="C72" s="53">
        <v>1</v>
      </c>
      <c r="D72" t="s">
        <v>184</v>
      </c>
    </row>
    <row r="73" spans="2:4">
      <c r="B73" s="240"/>
      <c r="C73" s="53">
        <v>2</v>
      </c>
      <c r="D73" t="s">
        <v>198</v>
      </c>
    </row>
    <row r="74" spans="2:4">
      <c r="B74" s="240"/>
      <c r="C74" s="53">
        <v>3</v>
      </c>
      <c r="D74" t="s">
        <v>166</v>
      </c>
    </row>
    <row r="75" spans="2:4" ht="19.5" thickBot="1">
      <c r="B75" s="241"/>
      <c r="C75" s="53">
        <v>4</v>
      </c>
      <c r="D75" t="s">
        <v>167</v>
      </c>
    </row>
    <row r="76" spans="2:4" ht="20.25" thickTop="1" thickBot="1">
      <c r="B76" s="53" t="s">
        <v>200</v>
      </c>
    </row>
    <row r="77" spans="2:4" ht="19.5" thickTop="1">
      <c r="B77" s="239"/>
      <c r="C77" s="53">
        <v>1</v>
      </c>
      <c r="D77" t="s">
        <v>176</v>
      </c>
    </row>
    <row r="78" spans="2:4">
      <c r="B78" s="240"/>
      <c r="C78" s="53">
        <v>2</v>
      </c>
      <c r="D78" t="s">
        <v>198</v>
      </c>
    </row>
    <row r="79" spans="2:4" ht="19.5" thickBot="1">
      <c r="B79" s="241"/>
      <c r="C79" s="53">
        <v>3</v>
      </c>
      <c r="D79" t="s">
        <v>168</v>
      </c>
    </row>
    <row r="80" spans="2:4" ht="20.25" thickTop="1" thickBot="1">
      <c r="B80" s="55" t="s">
        <v>201</v>
      </c>
    </row>
    <row r="81" spans="2:4" ht="19.5" thickTop="1">
      <c r="B81" s="239"/>
      <c r="C81" s="53">
        <v>1</v>
      </c>
      <c r="D81" t="s">
        <v>184</v>
      </c>
    </row>
    <row r="82" spans="2:4">
      <c r="B82" s="240"/>
      <c r="C82" s="53">
        <v>2</v>
      </c>
      <c r="D82" t="s">
        <v>198</v>
      </c>
    </row>
    <row r="83" spans="2:4">
      <c r="B83" s="240"/>
      <c r="C83" s="53">
        <v>3</v>
      </c>
      <c r="D83" t="s">
        <v>166</v>
      </c>
    </row>
    <row r="84" spans="2:4" ht="19.5" thickBot="1">
      <c r="B84" s="241"/>
      <c r="C84" s="53">
        <v>4</v>
      </c>
      <c r="D84" t="s">
        <v>167</v>
      </c>
    </row>
    <row r="85" spans="2:4" ht="20.25" thickTop="1" thickBot="1">
      <c r="B85" s="53" t="s">
        <v>202</v>
      </c>
    </row>
    <row r="86" spans="2:4" ht="19.5" thickTop="1">
      <c r="B86" s="239"/>
      <c r="C86" s="53">
        <v>1</v>
      </c>
      <c r="D86" t="s">
        <v>184</v>
      </c>
    </row>
    <row r="87" spans="2:4">
      <c r="B87" s="240"/>
      <c r="C87" s="53">
        <v>2</v>
      </c>
      <c r="D87" t="s">
        <v>198</v>
      </c>
    </row>
    <row r="88" spans="2:4">
      <c r="B88" s="240"/>
      <c r="C88" s="53">
        <v>3</v>
      </c>
      <c r="D88" t="s">
        <v>166</v>
      </c>
    </row>
    <row r="89" spans="2:4" ht="19.5" thickBot="1">
      <c r="B89" s="241"/>
      <c r="C89" s="53">
        <v>4</v>
      </c>
      <c r="D89" t="s">
        <v>167</v>
      </c>
    </row>
    <row r="90" spans="2:4" ht="20.25" thickTop="1" thickBot="1">
      <c r="B90" s="53" t="s">
        <v>203</v>
      </c>
    </row>
    <row r="91" spans="2:4" ht="19.5" thickTop="1">
      <c r="B91" s="239"/>
      <c r="C91" s="53">
        <v>1</v>
      </c>
      <c r="D91" t="s">
        <v>184</v>
      </c>
    </row>
    <row r="92" spans="2:4">
      <c r="B92" s="240"/>
      <c r="C92" s="53">
        <v>2</v>
      </c>
      <c r="D92" t="s">
        <v>198</v>
      </c>
    </row>
    <row r="93" spans="2:4">
      <c r="B93" s="240"/>
      <c r="C93" s="53">
        <v>3</v>
      </c>
      <c r="D93" t="s">
        <v>166</v>
      </c>
    </row>
    <row r="94" spans="2:4" ht="19.5" thickBot="1">
      <c r="B94" s="241"/>
      <c r="C94" s="53">
        <v>4</v>
      </c>
      <c r="D94" t="s">
        <v>167</v>
      </c>
    </row>
    <row r="95" spans="2:4" ht="20.25" thickTop="1" thickBot="1">
      <c r="B95" s="55" t="s">
        <v>204</v>
      </c>
    </row>
    <row r="96" spans="2:4" ht="19.5" thickTop="1">
      <c r="B96" s="239"/>
      <c r="C96" s="53">
        <v>1</v>
      </c>
      <c r="D96" t="s">
        <v>184</v>
      </c>
    </row>
    <row r="97" spans="2:4">
      <c r="B97" s="240"/>
      <c r="C97" s="53">
        <v>2</v>
      </c>
      <c r="D97" t="s">
        <v>166</v>
      </c>
    </row>
    <row r="98" spans="2:4" ht="19.5" thickBot="1">
      <c r="B98" s="241"/>
      <c r="C98" s="53">
        <v>3</v>
      </c>
      <c r="D98" t="s">
        <v>167</v>
      </c>
    </row>
    <row r="99" spans="2:4" ht="20.25" thickTop="1" thickBot="1">
      <c r="B99" s="53" t="s">
        <v>205</v>
      </c>
    </row>
    <row r="100" spans="2:4" ht="19.5" thickTop="1">
      <c r="B100" s="239"/>
      <c r="C100" s="53">
        <v>1</v>
      </c>
      <c r="D100" t="s">
        <v>184</v>
      </c>
    </row>
    <row r="101" spans="2:4">
      <c r="B101" s="240"/>
      <c r="C101" s="53">
        <v>2</v>
      </c>
      <c r="D101" t="s">
        <v>166</v>
      </c>
    </row>
    <row r="102" spans="2:4" ht="19.5" thickBot="1">
      <c r="B102" s="241"/>
      <c r="C102" s="53">
        <v>3</v>
      </c>
      <c r="D102" t="s">
        <v>167</v>
      </c>
    </row>
    <row r="103" spans="2:4" ht="20.25" thickTop="1" thickBot="1">
      <c r="B103" s="53" t="s">
        <v>206</v>
      </c>
    </row>
    <row r="104" spans="2:4" ht="19.5" thickTop="1">
      <c r="B104" s="239"/>
      <c r="C104" s="53">
        <v>1</v>
      </c>
      <c r="D104" t="s">
        <v>184</v>
      </c>
    </row>
    <row r="105" spans="2:4">
      <c r="B105" s="240"/>
      <c r="C105" s="53">
        <v>2</v>
      </c>
      <c r="D105" t="s">
        <v>166</v>
      </c>
    </row>
    <row r="106" spans="2:4" ht="19.5" thickBot="1">
      <c r="B106" s="241"/>
      <c r="C106" s="53">
        <v>3</v>
      </c>
      <c r="D106" t="s">
        <v>167</v>
      </c>
    </row>
    <row r="107" spans="2:4" ht="20.25" thickTop="1" thickBot="1">
      <c r="B107" s="55" t="s">
        <v>207</v>
      </c>
    </row>
    <row r="108" spans="2:4" ht="19.5" thickTop="1">
      <c r="B108" s="239"/>
      <c r="C108" s="53">
        <v>1</v>
      </c>
      <c r="D108" t="s">
        <v>184</v>
      </c>
    </row>
    <row r="109" spans="2:4">
      <c r="B109" s="240"/>
      <c r="C109" s="53">
        <v>2</v>
      </c>
      <c r="D109" t="s">
        <v>198</v>
      </c>
    </row>
    <row r="110" spans="2:4">
      <c r="B110" s="240"/>
      <c r="C110" s="53">
        <v>3</v>
      </c>
      <c r="D110" t="s">
        <v>166</v>
      </c>
    </row>
    <row r="111" spans="2:4" ht="19.5" thickBot="1">
      <c r="B111" s="241"/>
      <c r="C111" s="53">
        <v>4</v>
      </c>
      <c r="D111" t="s">
        <v>167</v>
      </c>
    </row>
    <row r="112" spans="2:4" ht="20.25" thickTop="1" thickBot="1">
      <c r="B112" s="55" t="s">
        <v>208</v>
      </c>
    </row>
    <row r="113" spans="2:4" ht="19.5" thickTop="1">
      <c r="B113" s="239"/>
      <c r="C113" s="53">
        <v>1</v>
      </c>
      <c r="D113" t="s">
        <v>184</v>
      </c>
    </row>
    <row r="114" spans="2:4">
      <c r="B114" s="240"/>
      <c r="C114" s="53">
        <v>2</v>
      </c>
      <c r="D114" t="s">
        <v>198</v>
      </c>
    </row>
    <row r="115" spans="2:4">
      <c r="B115" s="240"/>
      <c r="C115" s="53">
        <v>3</v>
      </c>
      <c r="D115" t="s">
        <v>166</v>
      </c>
    </row>
    <row r="116" spans="2:4" ht="19.5" thickBot="1">
      <c r="B116" s="241"/>
      <c r="C116" s="53">
        <v>4</v>
      </c>
      <c r="D116" t="s">
        <v>167</v>
      </c>
    </row>
    <row r="117" spans="2:4" ht="20.25" thickTop="1" thickBot="1">
      <c r="B117" t="s">
        <v>263</v>
      </c>
    </row>
    <row r="118" spans="2:4" ht="19.5" thickTop="1">
      <c r="B118" s="239"/>
      <c r="C118" s="53">
        <v>1</v>
      </c>
      <c r="D118" t="s">
        <v>209</v>
      </c>
    </row>
    <row r="119" spans="2:4">
      <c r="B119" s="240"/>
      <c r="C119" s="53">
        <v>2</v>
      </c>
      <c r="D119" t="s">
        <v>210</v>
      </c>
    </row>
    <row r="120" spans="2:4" ht="19.5" thickBot="1">
      <c r="B120" s="241"/>
      <c r="C120" s="53">
        <v>3</v>
      </c>
      <c r="D120" t="s">
        <v>211</v>
      </c>
    </row>
    <row r="121" spans="2:4" ht="20.25" thickTop="1" thickBot="1">
      <c r="B121" t="s">
        <v>264</v>
      </c>
    </row>
    <row r="122" spans="2:4" ht="19.5" thickTop="1">
      <c r="B122" s="239"/>
      <c r="C122" s="53">
        <v>1</v>
      </c>
      <c r="D122" t="s">
        <v>212</v>
      </c>
    </row>
    <row r="123" spans="2:4">
      <c r="B123" s="240"/>
      <c r="C123" s="53">
        <v>2</v>
      </c>
      <c r="D123" t="s">
        <v>213</v>
      </c>
    </row>
    <row r="124" spans="2:4">
      <c r="B124" s="240"/>
      <c r="C124" s="53">
        <v>3</v>
      </c>
      <c r="D124" t="s">
        <v>214</v>
      </c>
    </row>
    <row r="125" spans="2:4" ht="19.5" thickBot="1">
      <c r="B125" s="241"/>
      <c r="C125" s="53">
        <v>4</v>
      </c>
      <c r="D125" t="s">
        <v>168</v>
      </c>
    </row>
    <row r="126" spans="2:4" ht="20.25" thickTop="1" thickBot="1">
      <c r="B126" t="s">
        <v>265</v>
      </c>
    </row>
    <row r="127" spans="2:4" ht="19.5" thickTop="1">
      <c r="B127" s="239"/>
      <c r="C127" s="53">
        <v>1</v>
      </c>
      <c r="D127" t="s">
        <v>176</v>
      </c>
    </row>
    <row r="128" spans="2:4" ht="19.5" thickBot="1">
      <c r="B128" s="241"/>
      <c r="C128" s="53">
        <v>2</v>
      </c>
      <c r="D128" t="s">
        <v>168</v>
      </c>
    </row>
    <row r="129" spans="2:4" ht="20.25" thickTop="1" thickBot="1">
      <c r="B129" t="s">
        <v>266</v>
      </c>
    </row>
    <row r="130" spans="2:4" ht="19.5" thickTop="1">
      <c r="B130" s="239"/>
      <c r="C130" s="53">
        <v>1</v>
      </c>
      <c r="D130" t="s">
        <v>176</v>
      </c>
    </row>
    <row r="131" spans="2:4" ht="19.5" thickBot="1">
      <c r="B131" s="241"/>
      <c r="C131" s="53">
        <v>2</v>
      </c>
      <c r="D131" t="s">
        <v>168</v>
      </c>
    </row>
    <row r="132" spans="2:4" ht="20.25" thickTop="1" thickBot="1">
      <c r="B132" t="s">
        <v>267</v>
      </c>
    </row>
    <row r="133" spans="2:4" ht="19.5" thickTop="1">
      <c r="B133" s="239"/>
      <c r="C133" s="53">
        <v>1</v>
      </c>
      <c r="D133" t="s">
        <v>176</v>
      </c>
    </row>
    <row r="134" spans="2:4" ht="19.5" thickBot="1">
      <c r="B134" s="241"/>
      <c r="C134" s="53">
        <v>2</v>
      </c>
      <c r="D134" t="s">
        <v>168</v>
      </c>
    </row>
    <row r="135" spans="2:4" ht="20.25" thickTop="1" thickBot="1">
      <c r="B135" t="s">
        <v>268</v>
      </c>
    </row>
    <row r="136" spans="2:4" ht="19.5" thickTop="1">
      <c r="B136" s="239"/>
      <c r="C136" s="53">
        <v>1</v>
      </c>
      <c r="D136" t="s">
        <v>176</v>
      </c>
    </row>
    <row r="137" spans="2:4" ht="19.5" thickBot="1">
      <c r="B137" s="241"/>
      <c r="C137" s="53">
        <v>2</v>
      </c>
      <c r="D137" t="s">
        <v>168</v>
      </c>
    </row>
    <row r="138" spans="2:4" ht="20.25" thickTop="1" thickBot="1">
      <c r="B138" t="s">
        <v>269</v>
      </c>
    </row>
    <row r="139" spans="2:4" ht="19.5" thickTop="1">
      <c r="B139" s="239"/>
      <c r="C139" s="53">
        <v>1</v>
      </c>
      <c r="D139" t="s">
        <v>176</v>
      </c>
    </row>
    <row r="140" spans="2:4" ht="19.5" thickBot="1">
      <c r="B140" s="241"/>
      <c r="C140" s="53">
        <v>2</v>
      </c>
      <c r="D140" t="s">
        <v>168</v>
      </c>
    </row>
    <row r="141" spans="2:4" ht="20.25" thickTop="1" thickBot="1">
      <c r="B141" t="s">
        <v>270</v>
      </c>
    </row>
    <row r="142" spans="2:4" ht="19.5" thickTop="1">
      <c r="B142" s="239"/>
      <c r="C142" s="53">
        <v>1</v>
      </c>
      <c r="D142" t="s">
        <v>176</v>
      </c>
    </row>
    <row r="143" spans="2:4" ht="19.5" thickBot="1">
      <c r="B143" s="241"/>
      <c r="C143" s="53">
        <v>2</v>
      </c>
      <c r="D143" t="s">
        <v>168</v>
      </c>
    </row>
    <row r="144" spans="2:4" ht="20.25" thickTop="1" thickBot="1">
      <c r="B144" t="s">
        <v>271</v>
      </c>
    </row>
    <row r="145" spans="2:4" ht="19.5" thickTop="1">
      <c r="B145" s="239"/>
      <c r="C145" s="53">
        <v>1</v>
      </c>
      <c r="D145" t="s">
        <v>215</v>
      </c>
    </row>
    <row r="146" spans="2:4">
      <c r="B146" s="240"/>
      <c r="C146" s="53">
        <v>2</v>
      </c>
      <c r="D146" t="s">
        <v>169</v>
      </c>
    </row>
    <row r="147" spans="2:4" ht="19.5" thickBot="1">
      <c r="B147" s="241"/>
      <c r="C147" s="53">
        <v>3</v>
      </c>
      <c r="D147" t="s">
        <v>170</v>
      </c>
    </row>
    <row r="148" spans="2:4" ht="20.25" thickTop="1" thickBot="1">
      <c r="B148" t="s">
        <v>272</v>
      </c>
    </row>
    <row r="149" spans="2:4" ht="19.5" thickTop="1">
      <c r="B149" s="239"/>
      <c r="C149" s="53">
        <v>1</v>
      </c>
      <c r="D149" t="s">
        <v>215</v>
      </c>
    </row>
    <row r="150" spans="2:4">
      <c r="B150" s="240"/>
      <c r="C150" s="53">
        <v>2</v>
      </c>
      <c r="D150" t="s">
        <v>169</v>
      </c>
    </row>
    <row r="151" spans="2:4" ht="19.5" thickBot="1">
      <c r="B151" s="241"/>
      <c r="C151" s="53">
        <v>3</v>
      </c>
      <c r="D151" t="s">
        <v>170</v>
      </c>
    </row>
    <row r="152" spans="2:4" ht="20.25" thickTop="1" thickBot="1">
      <c r="B152" t="s">
        <v>273</v>
      </c>
    </row>
    <row r="153" spans="2:4" ht="19.5" thickTop="1">
      <c r="B153" s="239"/>
      <c r="C153" s="53">
        <v>1</v>
      </c>
      <c r="D153" t="s">
        <v>215</v>
      </c>
    </row>
    <row r="154" spans="2:4">
      <c r="B154" s="240"/>
      <c r="C154" s="53">
        <v>2</v>
      </c>
      <c r="D154" t="s">
        <v>169</v>
      </c>
    </row>
    <row r="155" spans="2:4" ht="19.5" thickBot="1">
      <c r="B155" s="241"/>
      <c r="C155" s="53">
        <v>3</v>
      </c>
      <c r="D155" t="s">
        <v>170</v>
      </c>
    </row>
    <row r="156" spans="2:4" ht="20.25" thickTop="1" thickBot="1">
      <c r="B156" t="s">
        <v>274</v>
      </c>
    </row>
    <row r="157" spans="2:4" ht="19.5" thickTop="1">
      <c r="B157" s="239"/>
      <c r="C157" s="53">
        <v>1</v>
      </c>
      <c r="D157" t="s">
        <v>215</v>
      </c>
    </row>
    <row r="158" spans="2:4">
      <c r="B158" s="240"/>
      <c r="C158" s="53">
        <v>2</v>
      </c>
      <c r="D158" t="s">
        <v>169</v>
      </c>
    </row>
    <row r="159" spans="2:4" ht="19.5" thickBot="1">
      <c r="B159" s="241"/>
      <c r="C159" s="53">
        <v>3</v>
      </c>
      <c r="D159" t="s">
        <v>170</v>
      </c>
    </row>
    <row r="160" spans="2:4" ht="20.25" thickTop="1" thickBot="1">
      <c r="B160" t="s">
        <v>275</v>
      </c>
    </row>
    <row r="161" spans="2:4" ht="19.5" thickTop="1">
      <c r="B161" s="239"/>
      <c r="C161" s="53">
        <v>1</v>
      </c>
      <c r="D161" t="s">
        <v>215</v>
      </c>
    </row>
    <row r="162" spans="2:4">
      <c r="B162" s="240"/>
      <c r="C162" s="53">
        <v>2</v>
      </c>
      <c r="D162" t="s">
        <v>169</v>
      </c>
    </row>
    <row r="163" spans="2:4" ht="19.5" thickBot="1">
      <c r="B163" s="241"/>
      <c r="C163" s="53">
        <v>3</v>
      </c>
      <c r="D163" t="s">
        <v>170</v>
      </c>
    </row>
    <row r="164" spans="2:4" ht="20.25" thickTop="1" thickBot="1">
      <c r="B164" t="s">
        <v>276</v>
      </c>
    </row>
    <row r="165" spans="2:4" ht="19.5" thickTop="1">
      <c r="B165" s="239"/>
      <c r="C165" s="53">
        <v>1</v>
      </c>
      <c r="D165" t="s">
        <v>215</v>
      </c>
    </row>
    <row r="166" spans="2:4">
      <c r="B166" s="240"/>
      <c r="C166" s="53">
        <v>2</v>
      </c>
      <c r="D166" t="s">
        <v>169</v>
      </c>
    </row>
    <row r="167" spans="2:4" ht="19.5" thickBot="1">
      <c r="B167" s="241"/>
      <c r="C167" s="53">
        <v>3</v>
      </c>
      <c r="D167" t="s">
        <v>170</v>
      </c>
    </row>
    <row r="168" spans="2:4" ht="20.25" thickTop="1" thickBot="1">
      <c r="B168" t="s">
        <v>277</v>
      </c>
    </row>
    <row r="169" spans="2:4" ht="19.5" thickTop="1">
      <c r="B169" s="239"/>
      <c r="C169" s="53">
        <v>1</v>
      </c>
      <c r="D169" t="s">
        <v>215</v>
      </c>
    </row>
    <row r="170" spans="2:4">
      <c r="B170" s="240"/>
      <c r="C170" s="53">
        <v>2</v>
      </c>
      <c r="D170" t="s">
        <v>169</v>
      </c>
    </row>
    <row r="171" spans="2:4" ht="19.5" thickBot="1">
      <c r="B171" s="241"/>
      <c r="C171" s="53">
        <v>3</v>
      </c>
      <c r="D171" t="s">
        <v>170</v>
      </c>
    </row>
    <row r="172" spans="2:4" ht="20.25" thickTop="1" thickBot="1">
      <c r="B172" t="s">
        <v>278</v>
      </c>
    </row>
    <row r="173" spans="2:4" ht="19.5" thickTop="1">
      <c r="B173" s="239"/>
      <c r="C173" s="53">
        <v>1</v>
      </c>
      <c r="D173" t="s">
        <v>215</v>
      </c>
    </row>
    <row r="174" spans="2:4">
      <c r="B174" s="240"/>
      <c r="C174" s="53">
        <v>2</v>
      </c>
      <c r="D174" t="s">
        <v>169</v>
      </c>
    </row>
    <row r="175" spans="2:4" ht="19.5" thickBot="1">
      <c r="B175" s="241"/>
      <c r="C175" s="53">
        <v>3</v>
      </c>
      <c r="D175" t="s">
        <v>170</v>
      </c>
    </row>
    <row r="176" spans="2:4" ht="20.25" thickTop="1" thickBot="1">
      <c r="B176" t="s">
        <v>279</v>
      </c>
    </row>
    <row r="177" spans="2:4" ht="19.5" thickTop="1">
      <c r="B177" s="239"/>
      <c r="C177" s="53">
        <v>1</v>
      </c>
      <c r="D177" t="s">
        <v>215</v>
      </c>
    </row>
    <row r="178" spans="2:4">
      <c r="B178" s="240"/>
      <c r="C178" s="53">
        <v>2</v>
      </c>
      <c r="D178" t="s">
        <v>169</v>
      </c>
    </row>
    <row r="179" spans="2:4" ht="19.5" thickBot="1">
      <c r="B179" s="241"/>
      <c r="C179" s="53">
        <v>3</v>
      </c>
      <c r="D179" t="s">
        <v>170</v>
      </c>
    </row>
    <row r="180" spans="2:4" ht="20.25" thickTop="1" thickBot="1">
      <c r="B180" t="s">
        <v>280</v>
      </c>
    </row>
    <row r="181" spans="2:4" ht="19.5" thickTop="1">
      <c r="B181" s="239"/>
      <c r="C181" s="53">
        <v>1</v>
      </c>
      <c r="D181" t="s">
        <v>215</v>
      </c>
    </row>
    <row r="182" spans="2:4">
      <c r="B182" s="240"/>
      <c r="C182" s="53">
        <v>2</v>
      </c>
      <c r="D182" t="s">
        <v>169</v>
      </c>
    </row>
    <row r="183" spans="2:4" ht="19.5" thickBot="1">
      <c r="B183" s="241"/>
      <c r="C183" s="53">
        <v>3</v>
      </c>
      <c r="D183" t="s">
        <v>170</v>
      </c>
    </row>
    <row r="184" spans="2:4" ht="20.25" thickTop="1" thickBot="1">
      <c r="B184" t="s">
        <v>281</v>
      </c>
    </row>
    <row r="185" spans="2:4" ht="19.5" thickTop="1">
      <c r="B185" s="239"/>
      <c r="C185" s="53">
        <v>1</v>
      </c>
      <c r="D185" t="s">
        <v>215</v>
      </c>
    </row>
    <row r="186" spans="2:4">
      <c r="B186" s="240"/>
      <c r="C186" s="53">
        <v>2</v>
      </c>
      <c r="D186" t="s">
        <v>169</v>
      </c>
    </row>
    <row r="187" spans="2:4" ht="19.5" thickBot="1">
      <c r="B187" s="241"/>
      <c r="C187" s="53">
        <v>3</v>
      </c>
      <c r="D187" t="s">
        <v>170</v>
      </c>
    </row>
    <row r="188" spans="2:4" ht="20.25" thickTop="1" thickBot="1">
      <c r="B188" t="s">
        <v>282</v>
      </c>
    </row>
    <row r="189" spans="2:4" ht="19.5" thickTop="1">
      <c r="B189" s="239"/>
      <c r="C189" s="53">
        <v>1</v>
      </c>
      <c r="D189" t="s">
        <v>215</v>
      </c>
    </row>
    <row r="190" spans="2:4">
      <c r="B190" s="240"/>
      <c r="C190" s="53">
        <v>2</v>
      </c>
      <c r="D190" t="s">
        <v>169</v>
      </c>
    </row>
    <row r="191" spans="2:4" ht="19.5" thickBot="1">
      <c r="B191" s="241"/>
      <c r="C191" s="53">
        <v>3</v>
      </c>
      <c r="D191" t="s">
        <v>170</v>
      </c>
    </row>
    <row r="192" spans="2:4" ht="20.25" thickTop="1" thickBot="1">
      <c r="B192" t="s">
        <v>283</v>
      </c>
    </row>
    <row r="193" spans="2:4" ht="19.5" thickTop="1">
      <c r="B193" s="239"/>
      <c r="C193" s="53">
        <v>1</v>
      </c>
      <c r="D193" t="s">
        <v>215</v>
      </c>
    </row>
    <row r="194" spans="2:4">
      <c r="B194" s="240"/>
      <c r="C194" s="53">
        <v>2</v>
      </c>
      <c r="D194" t="s">
        <v>169</v>
      </c>
    </row>
    <row r="195" spans="2:4" ht="19.5" thickBot="1">
      <c r="B195" s="241"/>
      <c r="C195" s="53">
        <v>3</v>
      </c>
      <c r="D195" t="s">
        <v>170</v>
      </c>
    </row>
    <row r="196" spans="2:4" ht="20.25" thickTop="1" thickBot="1">
      <c r="B196" t="s">
        <v>284</v>
      </c>
    </row>
    <row r="197" spans="2:4" ht="19.5" thickTop="1">
      <c r="B197" s="239"/>
      <c r="C197" s="53">
        <v>1</v>
      </c>
      <c r="D197" t="s">
        <v>215</v>
      </c>
    </row>
    <row r="198" spans="2:4">
      <c r="B198" s="240"/>
      <c r="C198" s="53">
        <v>2</v>
      </c>
      <c r="D198" t="s">
        <v>169</v>
      </c>
    </row>
    <row r="199" spans="2:4" ht="19.5" thickBot="1">
      <c r="B199" s="241"/>
      <c r="C199" s="53">
        <v>3</v>
      </c>
      <c r="D199" t="s">
        <v>170</v>
      </c>
    </row>
    <row r="200" spans="2:4" ht="20.25" thickTop="1" thickBot="1">
      <c r="B200" t="s">
        <v>285</v>
      </c>
    </row>
    <row r="201" spans="2:4" ht="19.5" thickTop="1">
      <c r="B201" s="239"/>
      <c r="C201" s="53">
        <v>1</v>
      </c>
      <c r="D201" t="s">
        <v>215</v>
      </c>
    </row>
    <row r="202" spans="2:4">
      <c r="B202" s="240"/>
      <c r="C202" s="53">
        <v>2</v>
      </c>
      <c r="D202" t="s">
        <v>169</v>
      </c>
    </row>
    <row r="203" spans="2:4" ht="19.5" thickBot="1">
      <c r="B203" s="241"/>
      <c r="C203" s="53">
        <v>3</v>
      </c>
      <c r="D203" t="s">
        <v>170</v>
      </c>
    </row>
    <row r="204" spans="2:4" ht="20.25" thickTop="1" thickBot="1">
      <c r="B204" t="s">
        <v>286</v>
      </c>
    </row>
    <row r="205" spans="2:4" ht="19.5" thickTop="1">
      <c r="B205" s="239"/>
      <c r="C205" s="53">
        <v>1</v>
      </c>
      <c r="D205" t="s">
        <v>215</v>
      </c>
    </row>
    <row r="206" spans="2:4">
      <c r="B206" s="240"/>
      <c r="C206" s="53">
        <v>2</v>
      </c>
      <c r="D206" t="s">
        <v>169</v>
      </c>
    </row>
    <row r="207" spans="2:4" ht="19.5" thickBot="1">
      <c r="B207" s="241"/>
      <c r="C207" s="53">
        <v>3</v>
      </c>
      <c r="D207" t="s">
        <v>170</v>
      </c>
    </row>
    <row r="208" spans="2:4" ht="20.25" thickTop="1" thickBot="1">
      <c r="B208" t="s">
        <v>287</v>
      </c>
    </row>
    <row r="209" spans="2:4" ht="19.5" thickTop="1">
      <c r="B209" s="239"/>
      <c r="C209" s="53">
        <v>1</v>
      </c>
      <c r="D209" t="s">
        <v>215</v>
      </c>
    </row>
    <row r="210" spans="2:4">
      <c r="B210" s="240"/>
      <c r="C210" s="53">
        <v>2</v>
      </c>
      <c r="D210" t="s">
        <v>169</v>
      </c>
    </row>
    <row r="211" spans="2:4" ht="19.5" thickBot="1">
      <c r="B211" s="241"/>
      <c r="C211" s="53">
        <v>3</v>
      </c>
      <c r="D211" t="s">
        <v>170</v>
      </c>
    </row>
    <row r="212" spans="2:4" ht="20.25" thickTop="1" thickBot="1">
      <c r="B212" t="s">
        <v>288</v>
      </c>
    </row>
    <row r="213" spans="2:4" ht="19.5" thickTop="1">
      <c r="B213" s="239"/>
      <c r="C213" s="53">
        <v>1</v>
      </c>
      <c r="D213" t="s">
        <v>184</v>
      </c>
    </row>
    <row r="214" spans="2:4">
      <c r="B214" s="240"/>
      <c r="C214" s="53">
        <v>2</v>
      </c>
      <c r="D214" t="s">
        <v>166</v>
      </c>
    </row>
    <row r="215" spans="2:4" ht="19.5" thickBot="1">
      <c r="B215" s="241"/>
      <c r="C215" s="53">
        <v>3</v>
      </c>
      <c r="D215" t="s">
        <v>167</v>
      </c>
    </row>
    <row r="216" spans="2:4" ht="20.25" thickTop="1" thickBot="1">
      <c r="B216" t="s">
        <v>289</v>
      </c>
    </row>
    <row r="217" spans="2:4" ht="19.5" thickTop="1">
      <c r="B217" s="239"/>
      <c r="C217" s="53">
        <v>1</v>
      </c>
      <c r="D217" t="s">
        <v>184</v>
      </c>
    </row>
    <row r="218" spans="2:4">
      <c r="B218" s="240"/>
      <c r="C218" s="53">
        <v>2</v>
      </c>
      <c r="D218" t="s">
        <v>166</v>
      </c>
    </row>
    <row r="219" spans="2:4" ht="19.5" thickBot="1">
      <c r="B219" s="241"/>
      <c r="C219" s="53">
        <v>3</v>
      </c>
      <c r="D219" t="s">
        <v>167</v>
      </c>
    </row>
    <row r="220" spans="2:4" ht="20.25" thickTop="1" thickBot="1">
      <c r="B220" t="s">
        <v>290</v>
      </c>
    </row>
    <row r="221" spans="2:4" ht="19.5" thickTop="1">
      <c r="B221" s="239"/>
      <c r="C221" s="53">
        <v>1</v>
      </c>
      <c r="D221" t="s">
        <v>216</v>
      </c>
    </row>
    <row r="222" spans="2:4">
      <c r="B222" s="240"/>
      <c r="C222" s="53">
        <v>2</v>
      </c>
      <c r="D222" t="s">
        <v>217</v>
      </c>
    </row>
    <row r="223" spans="2:4">
      <c r="B223" s="240"/>
      <c r="C223" s="53">
        <v>3</v>
      </c>
      <c r="D223" t="s">
        <v>218</v>
      </c>
    </row>
    <row r="224" spans="2:4" ht="19.5" thickBot="1">
      <c r="B224" s="241"/>
      <c r="C224" s="53">
        <v>4</v>
      </c>
      <c r="D224" t="s">
        <v>168</v>
      </c>
    </row>
    <row r="225" spans="2:4" ht="20.25" thickTop="1" thickBot="1">
      <c r="B225" t="s">
        <v>291</v>
      </c>
    </row>
    <row r="226" spans="2:4" ht="19.5" thickTop="1">
      <c r="B226" s="239"/>
      <c r="C226" s="53">
        <v>1</v>
      </c>
      <c r="D226" t="s">
        <v>215</v>
      </c>
    </row>
    <row r="227" spans="2:4">
      <c r="B227" s="240"/>
      <c r="C227" s="53">
        <v>2</v>
      </c>
      <c r="D227" t="s">
        <v>169</v>
      </c>
    </row>
    <row r="228" spans="2:4" ht="19.5" thickBot="1">
      <c r="B228" s="241"/>
      <c r="C228" s="53">
        <v>3</v>
      </c>
      <c r="D228" t="s">
        <v>170</v>
      </c>
    </row>
    <row r="229" spans="2:4" ht="20.25" thickTop="1" thickBot="1">
      <c r="B229" t="s">
        <v>292</v>
      </c>
    </row>
    <row r="230" spans="2:4" ht="19.5" thickTop="1">
      <c r="B230" s="239"/>
      <c r="C230" s="53">
        <v>1</v>
      </c>
      <c r="D230" t="s">
        <v>184</v>
      </c>
    </row>
    <row r="231" spans="2:4">
      <c r="B231" s="240"/>
      <c r="C231" s="53">
        <v>2</v>
      </c>
      <c r="D231" t="s">
        <v>198</v>
      </c>
    </row>
    <row r="232" spans="2:4">
      <c r="B232" s="240"/>
      <c r="C232" s="53">
        <v>3</v>
      </c>
      <c r="D232" t="s">
        <v>166</v>
      </c>
    </row>
    <row r="233" spans="2:4" ht="19.5" thickBot="1">
      <c r="B233" s="241"/>
      <c r="C233" s="53">
        <v>4</v>
      </c>
      <c r="D233" t="s">
        <v>167</v>
      </c>
    </row>
    <row r="234" spans="2:4" ht="20.25" thickTop="1" thickBot="1">
      <c r="B234" t="s">
        <v>293</v>
      </c>
    </row>
    <row r="235" spans="2:4" ht="19.5" thickTop="1">
      <c r="B235" s="239"/>
      <c r="C235" s="53">
        <v>1</v>
      </c>
      <c r="D235" t="s">
        <v>184</v>
      </c>
    </row>
    <row r="236" spans="2:4">
      <c r="B236" s="240"/>
      <c r="C236" s="53">
        <v>2</v>
      </c>
      <c r="D236" t="s">
        <v>198</v>
      </c>
    </row>
    <row r="237" spans="2:4">
      <c r="B237" s="240"/>
      <c r="C237" s="53">
        <v>3</v>
      </c>
      <c r="D237" t="s">
        <v>166</v>
      </c>
    </row>
    <row r="238" spans="2:4" ht="19.5" thickBot="1">
      <c r="B238" s="241"/>
      <c r="C238" s="53">
        <v>4</v>
      </c>
      <c r="D238" t="s">
        <v>167</v>
      </c>
    </row>
    <row r="239" spans="2:4" ht="19.5" thickTop="1"/>
    <row r="240" spans="2:4" ht="20.25" thickBot="1">
      <c r="B240" s="202" t="s">
        <v>294</v>
      </c>
      <c r="C240" s="56" t="s">
        <v>219</v>
      </c>
    </row>
    <row r="241" spans="2:4" ht="20.25" thickTop="1" thickBot="1">
      <c r="B241" s="59"/>
      <c r="C241" s="55" t="s">
        <v>220</v>
      </c>
    </row>
    <row r="242" spans="2:4" ht="20.25" thickTop="1" thickBot="1">
      <c r="B242" s="60"/>
      <c r="C242" s="55" t="s">
        <v>221</v>
      </c>
    </row>
    <row r="243" spans="2:4" ht="19.5" thickTop="1"/>
    <row r="244" spans="2:4" ht="20.25" thickBot="1">
      <c r="B244" s="202" t="s">
        <v>295</v>
      </c>
      <c r="C244" s="56" t="s">
        <v>164</v>
      </c>
    </row>
    <row r="245" spans="2:4" ht="20.25" thickTop="1" thickBot="1">
      <c r="B245" s="59"/>
      <c r="C245" s="53">
        <v>1</v>
      </c>
      <c r="D245" t="s">
        <v>222</v>
      </c>
    </row>
    <row r="246" spans="2:4" ht="20.25" thickTop="1" thickBot="1">
      <c r="B246" s="59"/>
      <c r="C246" s="53">
        <v>2</v>
      </c>
      <c r="D246" t="s">
        <v>223</v>
      </c>
    </row>
    <row r="247" spans="2:4" ht="20.25" thickTop="1" thickBot="1">
      <c r="B247" s="59"/>
      <c r="C247" s="53">
        <v>3</v>
      </c>
      <c r="D247" t="s">
        <v>224</v>
      </c>
    </row>
    <row r="248" spans="2:4" ht="20.25" thickTop="1" thickBot="1">
      <c r="B248" s="59"/>
      <c r="C248" s="53">
        <v>4</v>
      </c>
      <c r="D248" t="s">
        <v>225</v>
      </c>
    </row>
    <row r="249" spans="2:4" ht="20.25" thickTop="1" thickBot="1">
      <c r="B249" s="59"/>
      <c r="C249" s="53">
        <v>5</v>
      </c>
      <c r="D249" t="s">
        <v>226</v>
      </c>
    </row>
    <row r="250" spans="2:4" ht="20.25" thickTop="1" thickBot="1">
      <c r="B250" s="59"/>
      <c r="C250" s="53">
        <v>6</v>
      </c>
      <c r="D250" t="s">
        <v>227</v>
      </c>
    </row>
    <row r="251" spans="2:4" ht="20.25" thickTop="1" thickBot="1">
      <c r="B251" s="59"/>
      <c r="C251" s="53">
        <v>7</v>
      </c>
      <c r="D251" t="s">
        <v>228</v>
      </c>
    </row>
    <row r="252" spans="2:4" ht="20.25" thickTop="1" thickBot="1">
      <c r="B252" s="59"/>
      <c r="C252" s="53">
        <v>8</v>
      </c>
      <c r="D252" t="s">
        <v>229</v>
      </c>
    </row>
    <row r="253" spans="2:4" ht="20.25" thickTop="1" thickBot="1">
      <c r="B253" s="59"/>
      <c r="C253" s="53">
        <v>9</v>
      </c>
      <c r="D253" t="s">
        <v>230</v>
      </c>
    </row>
    <row r="254" spans="2:4" ht="20.25" thickTop="1" thickBot="1">
      <c r="B254" s="59"/>
      <c r="C254" s="53">
        <v>10</v>
      </c>
      <c r="D254" t="s">
        <v>231</v>
      </c>
    </row>
    <row r="255" spans="2:4" ht="20.25" thickTop="1" thickBot="1">
      <c r="B255" s="59"/>
      <c r="C255" s="53">
        <v>11</v>
      </c>
      <c r="D255" t="s">
        <v>232</v>
      </c>
    </row>
    <row r="256" spans="2:4" ht="20.25" thickTop="1" thickBot="1">
      <c r="B256" s="59"/>
      <c r="C256" s="53">
        <v>12</v>
      </c>
      <c r="D256" t="s">
        <v>233</v>
      </c>
    </row>
    <row r="257" ht="19.5" thickTop="1"/>
  </sheetData>
  <sheetProtection algorithmName="SHA-512" hashValue="arOY4KX84UsfbWkofjodHY3b2vxlIS/UQchtGHvDyr4hvP8Zk8t5G1wzw4a2hyc0VcWvCn7BL14u8opoNWhVFg==" saltValue="1Sul1DeqnJaly1grv/v9RQ==" spinCount="100000" sheet="1" selectLockedCells="1"/>
  <mergeCells count="53">
    <mergeCell ref="B67:B70"/>
    <mergeCell ref="B17:B19"/>
    <mergeCell ref="B21:B23"/>
    <mergeCell ref="B25:B28"/>
    <mergeCell ref="B30:B32"/>
    <mergeCell ref="B34:B36"/>
    <mergeCell ref="B38:B40"/>
    <mergeCell ref="B42:B44"/>
    <mergeCell ref="B51:B53"/>
    <mergeCell ref="B46:B49"/>
    <mergeCell ref="B55:B59"/>
    <mergeCell ref="B61:B65"/>
    <mergeCell ref="B122:B125"/>
    <mergeCell ref="B72:B75"/>
    <mergeCell ref="B77:B79"/>
    <mergeCell ref="B81:B84"/>
    <mergeCell ref="B86:B89"/>
    <mergeCell ref="B91:B94"/>
    <mergeCell ref="B96:B98"/>
    <mergeCell ref="B100:B102"/>
    <mergeCell ref="B104:B106"/>
    <mergeCell ref="B108:B111"/>
    <mergeCell ref="B113:B116"/>
    <mergeCell ref="B118:B120"/>
    <mergeCell ref="B165:B167"/>
    <mergeCell ref="B127:B128"/>
    <mergeCell ref="B130:B131"/>
    <mergeCell ref="B133:B134"/>
    <mergeCell ref="B136:B137"/>
    <mergeCell ref="B139:B140"/>
    <mergeCell ref="B142:B143"/>
    <mergeCell ref="B145:B147"/>
    <mergeCell ref="B149:B151"/>
    <mergeCell ref="B153:B155"/>
    <mergeCell ref="B157:B159"/>
    <mergeCell ref="B161:B163"/>
    <mergeCell ref="B213:B215"/>
    <mergeCell ref="B169:B171"/>
    <mergeCell ref="B173:B175"/>
    <mergeCell ref="B177:B179"/>
    <mergeCell ref="B181:B183"/>
    <mergeCell ref="B185:B187"/>
    <mergeCell ref="B189:B191"/>
    <mergeCell ref="B193:B195"/>
    <mergeCell ref="B197:B199"/>
    <mergeCell ref="B201:B203"/>
    <mergeCell ref="B205:B207"/>
    <mergeCell ref="B209:B211"/>
    <mergeCell ref="B217:B219"/>
    <mergeCell ref="B226:B228"/>
    <mergeCell ref="B221:B224"/>
    <mergeCell ref="B230:B233"/>
    <mergeCell ref="B235:B238"/>
  </mergeCells>
  <phoneticPr fontId="1"/>
  <dataValidations count="3">
    <dataValidation type="list" allowBlank="1" showInputMessage="1" showErrorMessage="1" sqref="B241" xr:uid="{00000000-0002-0000-0200-000000000000}">
      <formula1>"自立,J1,J2,A1,A2,B1,B2,C1,C2"</formula1>
    </dataValidation>
    <dataValidation type="list" allowBlank="1" showInputMessage="1" showErrorMessage="1" sqref="B242" xr:uid="{00000000-0002-0000-0200-000001000000}">
      <formula1>"自立,Ⅰ,Ⅱa,Ⅱb,Ⅲa,Ⅲb,Ⅳ,M"</formula1>
    </dataValidation>
    <dataValidation type="list" allowBlank="1" showInputMessage="1" showErrorMessage="1" sqref="B245:B256 B4 B5 B6 B7 B8 B9 B11 B12 B13 B14 B15" xr:uid="{00000000-0002-0000-0200-000002000000}">
      <formula1>"　,〇"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7" tint="0.59999389629810485"/>
  </sheetPr>
  <dimension ref="A1:AO256"/>
  <sheetViews>
    <sheetView view="pageBreakPreview" topLeftCell="A76" zoomScale="115" zoomScaleNormal="100" zoomScaleSheetLayoutView="115" zoomScalePageLayoutView="85" workbookViewId="0">
      <selection activeCell="A82" sqref="A82:AA82"/>
    </sheetView>
  </sheetViews>
  <sheetFormatPr defaultColWidth="3.875" defaultRowHeight="12"/>
  <cols>
    <col min="1" max="28" width="3" style="17" customWidth="1"/>
    <col min="29" max="29" width="4.75" style="134" customWidth="1"/>
    <col min="30" max="40" width="3" style="17" customWidth="1"/>
    <col min="41" max="16384" width="3.875" style="17"/>
  </cols>
  <sheetData>
    <row r="1" spans="1:41" ht="14.25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244" t="s">
        <v>84</v>
      </c>
      <c r="N1" s="244"/>
      <c r="O1" s="244"/>
      <c r="P1" s="267">
        <v>92163</v>
      </c>
      <c r="Q1" s="267"/>
      <c r="R1" s="267"/>
      <c r="S1" s="244" t="s">
        <v>70</v>
      </c>
      <c r="T1" s="244"/>
      <c r="U1" s="244"/>
      <c r="V1" s="244"/>
      <c r="W1" s="245" t="str">
        <f>概況調査入力シート!D17&amp;""</f>
        <v/>
      </c>
      <c r="X1" s="245"/>
      <c r="Y1" s="245"/>
      <c r="Z1" s="245"/>
      <c r="AA1" s="140"/>
    </row>
    <row r="2" spans="1:41" ht="14.25" customHeight="1" thickBot="1">
      <c r="A2" s="141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</row>
    <row r="3" spans="1:41" ht="14.25" customHeight="1" thickBot="1">
      <c r="A3" s="140" t="s">
        <v>71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C3" s="198" t="s">
        <v>474</v>
      </c>
      <c r="AD3" s="199"/>
      <c r="AE3" s="199"/>
      <c r="AF3" s="199"/>
      <c r="AG3" s="199"/>
      <c r="AH3" s="199"/>
      <c r="AI3" s="199"/>
      <c r="AJ3" s="199"/>
      <c r="AK3" s="199"/>
      <c r="AL3" s="200"/>
      <c r="AM3" s="200"/>
      <c r="AN3" s="199"/>
      <c r="AO3" s="200"/>
    </row>
    <row r="4" spans="1:41" ht="14.25" customHeight="1">
      <c r="A4" s="279" t="s">
        <v>72</v>
      </c>
      <c r="B4" s="280"/>
      <c r="C4" s="281"/>
      <c r="D4" s="282">
        <f>概況調査入力シート!D4</f>
        <v>0</v>
      </c>
      <c r="E4" s="282"/>
      <c r="F4" s="282"/>
      <c r="G4" s="282"/>
      <c r="H4" s="282"/>
      <c r="I4" s="283" t="s">
        <v>3</v>
      </c>
      <c r="J4" s="280"/>
      <c r="K4" s="281"/>
      <c r="L4" s="142" t="str">
        <f>IF(概況調査入力シート!D5="自宅","☑","□")</f>
        <v>□</v>
      </c>
      <c r="M4" s="280" t="s">
        <v>85</v>
      </c>
      <c r="N4" s="280"/>
      <c r="O4" s="142" t="str">
        <f>IF(概況調査入力シート!D5="自宅外","☑","□")</f>
        <v>☑</v>
      </c>
      <c r="P4" s="280" t="s">
        <v>86</v>
      </c>
      <c r="Q4" s="280"/>
      <c r="R4" s="143" t="s">
        <v>87</v>
      </c>
      <c r="S4" s="280" t="str">
        <f>IF(概況調査入力シート!D5="自宅外",概況調査入力シート!D6,"")&amp;""</f>
        <v/>
      </c>
      <c r="T4" s="280"/>
      <c r="U4" s="280"/>
      <c r="V4" s="280"/>
      <c r="W4" s="280"/>
      <c r="X4" s="280"/>
      <c r="Y4" s="280"/>
      <c r="Z4" s="280"/>
      <c r="AA4" s="144" t="s">
        <v>88</v>
      </c>
      <c r="AH4" s="17" t="s">
        <v>473</v>
      </c>
    </row>
    <row r="5" spans="1:41" ht="14.25" customHeight="1">
      <c r="A5" s="273" t="s">
        <v>10</v>
      </c>
      <c r="B5" s="274"/>
      <c r="C5" s="275"/>
      <c r="D5" s="274" t="str">
        <f>概況調査入力シート!D8&amp;""</f>
        <v/>
      </c>
      <c r="E5" s="274"/>
      <c r="F5" s="274"/>
      <c r="G5" s="274"/>
      <c r="H5" s="274"/>
      <c r="I5" s="274"/>
      <c r="J5" s="274"/>
      <c r="K5" s="275"/>
      <c r="L5" s="284" t="s">
        <v>89</v>
      </c>
      <c r="M5" s="274"/>
      <c r="N5" s="274"/>
      <c r="O5" s="274"/>
      <c r="P5" s="274"/>
      <c r="Q5" s="275"/>
      <c r="R5" s="274" t="str">
        <f>概況調査入力シート!D7&amp;""</f>
        <v/>
      </c>
      <c r="S5" s="274"/>
      <c r="T5" s="274"/>
      <c r="U5" s="274"/>
      <c r="V5" s="274"/>
      <c r="W5" s="274"/>
      <c r="X5" s="274"/>
      <c r="Y5" s="274"/>
      <c r="Z5" s="274"/>
      <c r="AA5" s="288"/>
      <c r="AH5" s="17" t="s">
        <v>473</v>
      </c>
    </row>
    <row r="6" spans="1:41" ht="14.25" customHeight="1" thickBot="1">
      <c r="A6" s="276" t="s">
        <v>73</v>
      </c>
      <c r="B6" s="277"/>
      <c r="C6" s="278"/>
      <c r="D6" s="277" t="str">
        <f>概況調査入力シート!D9&amp;""</f>
        <v/>
      </c>
      <c r="E6" s="277"/>
      <c r="F6" s="277"/>
      <c r="G6" s="277"/>
      <c r="H6" s="277"/>
      <c r="I6" s="277"/>
      <c r="J6" s="277"/>
      <c r="K6" s="278"/>
      <c r="L6" s="285"/>
      <c r="M6" s="286"/>
      <c r="N6" s="286"/>
      <c r="O6" s="286"/>
      <c r="P6" s="286"/>
      <c r="Q6" s="287"/>
      <c r="R6" s="286"/>
      <c r="S6" s="286"/>
      <c r="T6" s="286"/>
      <c r="U6" s="286"/>
      <c r="V6" s="286"/>
      <c r="W6" s="286"/>
      <c r="X6" s="286"/>
      <c r="Y6" s="286"/>
      <c r="Z6" s="286"/>
      <c r="AA6" s="289"/>
      <c r="AH6" s="17" t="s">
        <v>473</v>
      </c>
    </row>
    <row r="7" spans="1:41" ht="14.25" customHeight="1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H7" s="17" t="s">
        <v>473</v>
      </c>
    </row>
    <row r="8" spans="1:41" ht="14.25" customHeight="1" thickBot="1">
      <c r="A8" s="140" t="s">
        <v>74</v>
      </c>
      <c r="B8" s="140"/>
      <c r="C8" s="140"/>
      <c r="D8" s="140"/>
      <c r="E8" s="140"/>
      <c r="F8" s="140"/>
      <c r="G8" s="140"/>
      <c r="H8" s="140"/>
      <c r="I8" s="140"/>
      <c r="J8" s="140"/>
      <c r="K8" s="146"/>
      <c r="L8" s="146"/>
      <c r="M8" s="146"/>
      <c r="N8" s="146"/>
      <c r="O8" s="146"/>
      <c r="P8" s="146"/>
      <c r="Q8" s="146"/>
      <c r="R8" s="140"/>
      <c r="S8" s="140"/>
      <c r="T8" s="140"/>
      <c r="U8" s="140"/>
      <c r="V8" s="140"/>
      <c r="W8" s="140"/>
      <c r="X8" s="140"/>
      <c r="Y8" s="140"/>
      <c r="Z8" s="140"/>
      <c r="AA8" s="140"/>
      <c r="AH8" s="17" t="s">
        <v>473</v>
      </c>
    </row>
    <row r="9" spans="1:41" ht="14.25" customHeight="1">
      <c r="A9" s="320" t="s">
        <v>6</v>
      </c>
      <c r="B9" s="321"/>
      <c r="C9" s="322"/>
      <c r="D9" s="147" t="str">
        <f>IF(概況調査入力シート!D12="初回","☑","□")</f>
        <v>□</v>
      </c>
      <c r="E9" s="306" t="s">
        <v>96</v>
      </c>
      <c r="F9" s="306"/>
      <c r="G9" s="148" t="str">
        <f>IF(概況調査入力シート!D12="2回目以降","☑","□")</f>
        <v>□</v>
      </c>
      <c r="H9" s="306" t="s">
        <v>97</v>
      </c>
      <c r="I9" s="306"/>
      <c r="J9" s="149"/>
      <c r="K9" s="316" t="s">
        <v>91</v>
      </c>
      <c r="L9" s="329"/>
      <c r="M9" s="329"/>
      <c r="N9" s="329"/>
      <c r="O9" s="329"/>
      <c r="P9" s="329"/>
      <c r="Q9" s="329"/>
      <c r="R9" s="333" t="str">
        <f>概況調査入力シート!D14&amp;""</f>
        <v/>
      </c>
      <c r="S9" s="306"/>
      <c r="T9" s="306"/>
      <c r="U9" s="306"/>
      <c r="V9" s="306"/>
      <c r="W9" s="306"/>
      <c r="X9" s="306"/>
      <c r="Y9" s="306"/>
      <c r="Z9" s="306"/>
      <c r="AA9" s="334"/>
      <c r="AH9" s="17" t="s">
        <v>473</v>
      </c>
    </row>
    <row r="10" spans="1:41" ht="14.25" customHeight="1">
      <c r="A10" s="297"/>
      <c r="B10" s="298"/>
      <c r="C10" s="299"/>
      <c r="D10" s="309" t="s">
        <v>95</v>
      </c>
      <c r="E10" s="315"/>
      <c r="F10" s="311" t="str">
        <f>IF(ISBLANK(概況調査入力シート!D13),"",概況調査入力シート!D13)</f>
        <v/>
      </c>
      <c r="G10" s="311"/>
      <c r="H10" s="311"/>
      <c r="I10" s="311"/>
      <c r="J10" s="150" t="s">
        <v>88</v>
      </c>
      <c r="K10" s="309"/>
      <c r="L10" s="315"/>
      <c r="M10" s="315"/>
      <c r="N10" s="315"/>
      <c r="O10" s="315"/>
      <c r="P10" s="315"/>
      <c r="Q10" s="315"/>
      <c r="R10" s="309"/>
      <c r="S10" s="315"/>
      <c r="T10" s="315"/>
      <c r="U10" s="315"/>
      <c r="V10" s="315"/>
      <c r="W10" s="315"/>
      <c r="X10" s="315"/>
      <c r="Y10" s="315"/>
      <c r="Z10" s="315"/>
      <c r="AA10" s="328"/>
      <c r="AH10" s="17" t="s">
        <v>473</v>
      </c>
    </row>
    <row r="11" spans="1:41" ht="14.25" customHeight="1">
      <c r="A11" s="323" t="s">
        <v>10</v>
      </c>
      <c r="B11" s="324"/>
      <c r="C11" s="325"/>
      <c r="D11" s="312" t="str">
        <f>概況調査入力シート!D15&amp;""</f>
        <v/>
      </c>
      <c r="E11" s="313"/>
      <c r="F11" s="313"/>
      <c r="G11" s="313"/>
      <c r="H11" s="313"/>
      <c r="I11" s="313"/>
      <c r="J11" s="314"/>
      <c r="K11" s="307" t="s">
        <v>12</v>
      </c>
      <c r="L11" s="308"/>
      <c r="M11" s="307" t="str">
        <f>概況調査入力シート!D18&amp;""</f>
        <v/>
      </c>
      <c r="N11" s="326"/>
      <c r="O11" s="326"/>
      <c r="P11" s="326"/>
      <c r="Q11" s="308"/>
      <c r="R11" s="307" t="s">
        <v>13</v>
      </c>
      <c r="S11" s="308"/>
      <c r="T11" s="332">
        <f>概況調査入力シート!D19</f>
        <v>0</v>
      </c>
      <c r="U11" s="332"/>
      <c r="V11" s="332"/>
      <c r="W11" s="332"/>
      <c r="X11" s="332"/>
      <c r="Y11" s="151"/>
      <c r="Z11" s="151"/>
      <c r="AA11" s="152"/>
      <c r="AH11" s="17" t="s">
        <v>473</v>
      </c>
    </row>
    <row r="12" spans="1:41" ht="14.25" customHeight="1">
      <c r="A12" s="297" t="s">
        <v>75</v>
      </c>
      <c r="B12" s="298"/>
      <c r="C12" s="299"/>
      <c r="D12" s="309" t="str">
        <f>概況調査入力シート!D16&amp;""</f>
        <v/>
      </c>
      <c r="E12" s="315"/>
      <c r="F12" s="315"/>
      <c r="G12" s="315"/>
      <c r="H12" s="315"/>
      <c r="I12" s="315"/>
      <c r="J12" s="310"/>
      <c r="K12" s="309"/>
      <c r="L12" s="310"/>
      <c r="M12" s="309"/>
      <c r="N12" s="315"/>
      <c r="O12" s="315"/>
      <c r="P12" s="315"/>
      <c r="Q12" s="310"/>
      <c r="R12" s="309"/>
      <c r="S12" s="310"/>
      <c r="T12" s="311"/>
      <c r="U12" s="311"/>
      <c r="V12" s="311"/>
      <c r="W12" s="311"/>
      <c r="X12" s="311"/>
      <c r="Y12" s="153" t="s">
        <v>87</v>
      </c>
      <c r="Z12" s="153" t="str">
        <f>概況調査入力シート!D20&amp;""</f>
        <v>0</v>
      </c>
      <c r="AA12" s="154" t="s">
        <v>359</v>
      </c>
      <c r="AH12" s="17" t="s">
        <v>473</v>
      </c>
    </row>
    <row r="13" spans="1:41" ht="14.25" customHeight="1">
      <c r="A13" s="273" t="s">
        <v>76</v>
      </c>
      <c r="B13" s="274"/>
      <c r="C13" s="275"/>
      <c r="D13" s="155" t="s">
        <v>92</v>
      </c>
      <c r="E13" s="295" t="str">
        <f>概況調査入力シート!D21&amp;""</f>
        <v/>
      </c>
      <c r="F13" s="295"/>
      <c r="G13" s="295"/>
      <c r="H13" s="295"/>
      <c r="I13" s="295"/>
      <c r="J13" s="151"/>
      <c r="K13" s="151"/>
      <c r="L13" s="151"/>
      <c r="M13" s="156"/>
      <c r="N13" s="140"/>
      <c r="O13" s="156"/>
      <c r="P13" s="140"/>
      <c r="Q13" s="140"/>
      <c r="R13" s="307" t="s">
        <v>94</v>
      </c>
      <c r="S13" s="308"/>
      <c r="T13" s="326" t="str">
        <f>概況調査入力シート!D23&amp;""</f>
        <v/>
      </c>
      <c r="U13" s="326"/>
      <c r="V13" s="326"/>
      <c r="W13" s="326"/>
      <c r="X13" s="326"/>
      <c r="Y13" s="326"/>
      <c r="Z13" s="326"/>
      <c r="AA13" s="327"/>
      <c r="AH13" s="17" t="s">
        <v>473</v>
      </c>
    </row>
    <row r="14" spans="1:41" ht="14.25" customHeight="1">
      <c r="A14" s="297"/>
      <c r="B14" s="298"/>
      <c r="C14" s="299"/>
      <c r="D14" s="157" t="s">
        <v>454</v>
      </c>
      <c r="E14" s="301" t="str">
        <f>概況調査入力シート!D22&amp;""</f>
        <v/>
      </c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2"/>
      <c r="R14" s="309"/>
      <c r="S14" s="310"/>
      <c r="T14" s="315"/>
      <c r="U14" s="315"/>
      <c r="V14" s="315"/>
      <c r="W14" s="315"/>
      <c r="X14" s="315"/>
      <c r="Y14" s="315"/>
      <c r="Z14" s="315"/>
      <c r="AA14" s="328"/>
      <c r="AH14" s="17" t="s">
        <v>473</v>
      </c>
    </row>
    <row r="15" spans="1:41" ht="14.25" customHeight="1">
      <c r="A15" s="290" t="s">
        <v>90</v>
      </c>
      <c r="B15" s="274"/>
      <c r="C15" s="275"/>
      <c r="D15" s="158" t="s">
        <v>92</v>
      </c>
      <c r="E15" s="296" t="str">
        <f>概況調査入力シート!D28&amp;""</f>
        <v/>
      </c>
      <c r="F15" s="296"/>
      <c r="G15" s="296"/>
      <c r="H15" s="296"/>
      <c r="I15" s="296"/>
      <c r="J15" s="156"/>
      <c r="K15" s="156"/>
      <c r="L15" s="156"/>
      <c r="M15" s="156"/>
      <c r="N15" s="140"/>
      <c r="O15" s="156"/>
      <c r="P15" s="140"/>
      <c r="Q15" s="140"/>
      <c r="R15" s="316" t="s">
        <v>94</v>
      </c>
      <c r="S15" s="317"/>
      <c r="T15" s="326" t="str">
        <f>概況調査入力シート!D27&amp;""</f>
        <v/>
      </c>
      <c r="U15" s="326"/>
      <c r="V15" s="326"/>
      <c r="W15" s="326"/>
      <c r="X15" s="326"/>
      <c r="Y15" s="326"/>
      <c r="Z15" s="326"/>
      <c r="AA15" s="327"/>
      <c r="AH15" s="17" t="s">
        <v>473</v>
      </c>
    </row>
    <row r="16" spans="1:41" ht="14.25" customHeight="1">
      <c r="A16" s="291"/>
      <c r="B16" s="292"/>
      <c r="C16" s="293"/>
      <c r="D16" s="158" t="s">
        <v>454</v>
      </c>
      <c r="E16" s="303" t="str">
        <f>概況調査入力シート!D29&amp;""</f>
        <v/>
      </c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4"/>
      <c r="R16" s="316"/>
      <c r="S16" s="317"/>
      <c r="T16" s="329"/>
      <c r="U16" s="329"/>
      <c r="V16" s="329"/>
      <c r="W16" s="329"/>
      <c r="X16" s="329"/>
      <c r="Y16" s="329"/>
      <c r="Z16" s="329"/>
      <c r="AA16" s="330"/>
      <c r="AH16" s="17" t="s">
        <v>473</v>
      </c>
    </row>
    <row r="17" spans="1:34" ht="14.25" customHeight="1" thickBot="1">
      <c r="A17" s="294"/>
      <c r="B17" s="286"/>
      <c r="C17" s="287"/>
      <c r="D17" s="159" t="s">
        <v>11</v>
      </c>
      <c r="E17" s="300" t="str">
        <f>概況調査入力シート!D25&amp;""</f>
        <v/>
      </c>
      <c r="F17" s="300"/>
      <c r="G17" s="300"/>
      <c r="H17" s="300"/>
      <c r="I17" s="300"/>
      <c r="J17" s="286" t="s">
        <v>93</v>
      </c>
      <c r="K17" s="286"/>
      <c r="L17" s="286"/>
      <c r="M17" s="160" t="s">
        <v>87</v>
      </c>
      <c r="N17" s="300" t="str">
        <f>概況調査入力シート!D26&amp;""</f>
        <v/>
      </c>
      <c r="O17" s="300"/>
      <c r="P17" s="300"/>
      <c r="Q17" s="161" t="s">
        <v>88</v>
      </c>
      <c r="R17" s="318"/>
      <c r="S17" s="319"/>
      <c r="T17" s="300"/>
      <c r="U17" s="300"/>
      <c r="V17" s="300"/>
      <c r="W17" s="300"/>
      <c r="X17" s="300"/>
      <c r="Y17" s="300"/>
      <c r="Z17" s="300"/>
      <c r="AA17" s="331"/>
      <c r="AH17" s="17" t="s">
        <v>473</v>
      </c>
    </row>
    <row r="18" spans="1:34" ht="14.25" customHeight="1">
      <c r="A18" s="145"/>
      <c r="B18" s="145"/>
      <c r="C18" s="145"/>
      <c r="D18" s="156"/>
      <c r="E18" s="162"/>
      <c r="F18" s="162"/>
      <c r="G18" s="162"/>
      <c r="H18" s="162"/>
      <c r="I18" s="162"/>
      <c r="J18" s="145"/>
      <c r="K18" s="145"/>
      <c r="L18" s="145"/>
      <c r="M18" s="156"/>
      <c r="N18" s="156"/>
      <c r="O18" s="156"/>
      <c r="P18" s="162"/>
      <c r="Q18" s="162"/>
      <c r="R18" s="162"/>
      <c r="S18" s="162"/>
      <c r="T18" s="162"/>
      <c r="U18" s="162"/>
      <c r="V18" s="162"/>
      <c r="W18" s="162"/>
      <c r="X18" s="156"/>
      <c r="Y18" s="156"/>
      <c r="Z18" s="156"/>
      <c r="AA18" s="156"/>
      <c r="AH18" s="17" t="s">
        <v>473</v>
      </c>
    </row>
    <row r="19" spans="1:34" ht="14.25" customHeight="1" thickBot="1">
      <c r="A19" s="140" t="s">
        <v>77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H19" s="17" t="s">
        <v>473</v>
      </c>
    </row>
    <row r="20" spans="1:34" ht="14.25" customHeight="1">
      <c r="A20" s="279" t="s">
        <v>98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305"/>
      <c r="AH20" s="17" t="s">
        <v>473</v>
      </c>
    </row>
    <row r="21" spans="1:34" ht="14.25" customHeight="1">
      <c r="A21" s="163" t="str">
        <f>IF(概況調査入力シート!D38="","□","☑")</f>
        <v>□</v>
      </c>
      <c r="B21" s="270" t="s">
        <v>100</v>
      </c>
      <c r="C21" s="270"/>
      <c r="D21" s="270"/>
      <c r="E21" s="270"/>
      <c r="F21" s="270"/>
      <c r="G21" s="270"/>
      <c r="H21" s="270"/>
      <c r="I21" s="270"/>
      <c r="J21" s="270"/>
      <c r="K21" s="164" t="s">
        <v>102</v>
      </c>
      <c r="L21" s="165" t="str">
        <f>概況調査入力シート!D38&amp;""</f>
        <v/>
      </c>
      <c r="M21" s="164" t="s">
        <v>78</v>
      </c>
      <c r="N21" s="166"/>
      <c r="O21" s="167" t="str">
        <f>IF(概況調査入力シート!D48="","□","☑")</f>
        <v>□</v>
      </c>
      <c r="P21" s="270" t="s">
        <v>115</v>
      </c>
      <c r="Q21" s="270"/>
      <c r="R21" s="270"/>
      <c r="S21" s="270"/>
      <c r="T21" s="270"/>
      <c r="U21" s="270"/>
      <c r="V21" s="270"/>
      <c r="W21" s="270"/>
      <c r="X21" s="168"/>
      <c r="Y21" s="168" t="str">
        <f>概況調査入力シート!D48&amp;""</f>
        <v/>
      </c>
      <c r="Z21" s="164" t="s">
        <v>101</v>
      </c>
      <c r="AA21" s="169"/>
      <c r="AH21" s="17" t="s">
        <v>473</v>
      </c>
    </row>
    <row r="22" spans="1:34" ht="14.25" customHeight="1">
      <c r="A22" s="163" t="str">
        <f>IF(概況調査入力シート!D39="","□","☑")</f>
        <v>□</v>
      </c>
      <c r="B22" s="270" t="s">
        <v>103</v>
      </c>
      <c r="C22" s="270"/>
      <c r="D22" s="270"/>
      <c r="E22" s="270"/>
      <c r="F22" s="270"/>
      <c r="G22" s="270"/>
      <c r="H22" s="270"/>
      <c r="I22" s="270"/>
      <c r="J22" s="270"/>
      <c r="K22" s="164" t="s">
        <v>102</v>
      </c>
      <c r="L22" s="165" t="str">
        <f>概況調査入力シート!D39&amp;""</f>
        <v/>
      </c>
      <c r="M22" s="164" t="s">
        <v>78</v>
      </c>
      <c r="N22" s="166"/>
      <c r="O22" s="167" t="str">
        <f>IF(概況調査入力シート!D49="","□","☑")</f>
        <v>□</v>
      </c>
      <c r="P22" s="270" t="s">
        <v>116</v>
      </c>
      <c r="Q22" s="270"/>
      <c r="R22" s="270"/>
      <c r="S22" s="270"/>
      <c r="T22" s="270"/>
      <c r="U22" s="270"/>
      <c r="V22" s="270"/>
      <c r="W22" s="270"/>
      <c r="X22" s="168"/>
      <c r="Y22" s="168" t="str">
        <f>概況調査入力シート!D49&amp;""</f>
        <v/>
      </c>
      <c r="Z22" s="164" t="s">
        <v>101</v>
      </c>
      <c r="AA22" s="169"/>
      <c r="AF22" s="18"/>
      <c r="AH22" s="17" t="s">
        <v>473</v>
      </c>
    </row>
    <row r="23" spans="1:34" ht="14.25" customHeight="1">
      <c r="A23" s="163" t="str">
        <f>IF(概況調査入力シート!D40="","□","☑")</f>
        <v>□</v>
      </c>
      <c r="B23" s="269" t="s">
        <v>104</v>
      </c>
      <c r="C23" s="269"/>
      <c r="D23" s="269"/>
      <c r="E23" s="269"/>
      <c r="F23" s="269"/>
      <c r="G23" s="269"/>
      <c r="H23" s="269"/>
      <c r="I23" s="269"/>
      <c r="J23" s="269"/>
      <c r="K23" s="170" t="s">
        <v>99</v>
      </c>
      <c r="L23" s="171" t="str">
        <f>概況調査入力シート!D40&amp;""</f>
        <v/>
      </c>
      <c r="M23" s="170" t="s">
        <v>78</v>
      </c>
      <c r="N23" s="172"/>
      <c r="O23" s="167" t="str">
        <f>IF(概況調査入力シート!D50="","□","☑")</f>
        <v>□</v>
      </c>
      <c r="P23" s="269" t="s">
        <v>117</v>
      </c>
      <c r="Q23" s="269"/>
      <c r="R23" s="269"/>
      <c r="S23" s="269"/>
      <c r="T23" s="269"/>
      <c r="U23" s="269"/>
      <c r="V23" s="269"/>
      <c r="W23" s="269"/>
      <c r="X23" s="173"/>
      <c r="Y23" s="173"/>
      <c r="Z23" s="170"/>
      <c r="AA23" s="174"/>
      <c r="AF23" s="18"/>
      <c r="AH23" s="17" t="s">
        <v>473</v>
      </c>
    </row>
    <row r="24" spans="1:34" ht="14.25" customHeight="1">
      <c r="A24" s="163" t="str">
        <f>IF(概況調査入力シート!D41="","□","☑")</f>
        <v>□</v>
      </c>
      <c r="B24" s="269" t="s">
        <v>105</v>
      </c>
      <c r="C24" s="269"/>
      <c r="D24" s="269"/>
      <c r="E24" s="269"/>
      <c r="F24" s="269"/>
      <c r="G24" s="269"/>
      <c r="H24" s="269"/>
      <c r="I24" s="269"/>
      <c r="J24" s="269"/>
      <c r="K24" s="170" t="s">
        <v>99</v>
      </c>
      <c r="L24" s="171" t="str">
        <f>概況調査入力シート!D41&amp;""</f>
        <v/>
      </c>
      <c r="M24" s="170" t="s">
        <v>78</v>
      </c>
      <c r="N24" s="172"/>
      <c r="O24" s="167" t="str">
        <f>IF(概況調査入力シート!D51="","□","☑")</f>
        <v>□</v>
      </c>
      <c r="P24" s="269" t="s">
        <v>118</v>
      </c>
      <c r="Q24" s="269"/>
      <c r="R24" s="269"/>
      <c r="S24" s="269"/>
      <c r="T24" s="269"/>
      <c r="U24" s="269"/>
      <c r="V24" s="269"/>
      <c r="W24" s="269"/>
      <c r="X24" s="170" t="s">
        <v>99</v>
      </c>
      <c r="Y24" s="173" t="str">
        <f>概況調査入力シート!D51&amp;""</f>
        <v/>
      </c>
      <c r="Z24" s="170" t="s">
        <v>125</v>
      </c>
      <c r="AA24" s="174"/>
      <c r="AF24" s="18"/>
      <c r="AH24" s="17" t="s">
        <v>473</v>
      </c>
    </row>
    <row r="25" spans="1:34" ht="14.25" customHeight="1">
      <c r="A25" s="163" t="str">
        <f>IF(概況調査入力シート!D42="","□","☑")</f>
        <v>□</v>
      </c>
      <c r="B25" s="269" t="s">
        <v>106</v>
      </c>
      <c r="C25" s="269"/>
      <c r="D25" s="269"/>
      <c r="E25" s="269"/>
      <c r="F25" s="269"/>
      <c r="G25" s="269"/>
      <c r="H25" s="269"/>
      <c r="I25" s="269"/>
      <c r="J25" s="269"/>
      <c r="K25" s="170" t="s">
        <v>99</v>
      </c>
      <c r="L25" s="171" t="str">
        <f>概況調査入力シート!D42&amp;""</f>
        <v/>
      </c>
      <c r="M25" s="170" t="s">
        <v>78</v>
      </c>
      <c r="N25" s="172"/>
      <c r="O25" s="167" t="str">
        <f>IF(概況調査入力シート!D52="","□","☑")</f>
        <v>□</v>
      </c>
      <c r="P25" s="269" t="s">
        <v>119</v>
      </c>
      <c r="Q25" s="269"/>
      <c r="R25" s="269"/>
      <c r="S25" s="269"/>
      <c r="T25" s="269"/>
      <c r="U25" s="269"/>
      <c r="V25" s="269"/>
      <c r="W25" s="269"/>
      <c r="X25" s="170" t="s">
        <v>99</v>
      </c>
      <c r="Y25" s="173" t="str">
        <f>概況調査入力シート!D52&amp;""</f>
        <v/>
      </c>
      <c r="Z25" s="170" t="s">
        <v>125</v>
      </c>
      <c r="AA25" s="174"/>
      <c r="AF25" s="18"/>
      <c r="AH25" s="17" t="s">
        <v>473</v>
      </c>
    </row>
    <row r="26" spans="1:34" ht="14.25" customHeight="1">
      <c r="A26" s="163" t="str">
        <f>IF(概況調査入力シート!D43="","□","☑")</f>
        <v>□</v>
      </c>
      <c r="B26" s="269" t="s">
        <v>107</v>
      </c>
      <c r="C26" s="269"/>
      <c r="D26" s="269"/>
      <c r="E26" s="269"/>
      <c r="F26" s="269"/>
      <c r="G26" s="269"/>
      <c r="H26" s="269"/>
      <c r="I26" s="269"/>
      <c r="J26" s="269"/>
      <c r="K26" s="170" t="s">
        <v>99</v>
      </c>
      <c r="L26" s="171" t="str">
        <f>概況調査入力シート!D43&amp;""</f>
        <v/>
      </c>
      <c r="M26" s="170" t="s">
        <v>78</v>
      </c>
      <c r="N26" s="172"/>
      <c r="O26" s="167" t="str">
        <f>IF(概況調査入力シート!D53="","□","☑")</f>
        <v>□</v>
      </c>
      <c r="P26" s="269" t="s">
        <v>120</v>
      </c>
      <c r="Q26" s="269"/>
      <c r="R26" s="269"/>
      <c r="S26" s="269"/>
      <c r="T26" s="269"/>
      <c r="U26" s="269"/>
      <c r="V26" s="269"/>
      <c r="W26" s="269"/>
      <c r="X26" s="170" t="s">
        <v>99</v>
      </c>
      <c r="Y26" s="173" t="str">
        <f>概況調査入力シート!D53&amp;""</f>
        <v/>
      </c>
      <c r="Z26" s="170" t="s">
        <v>29</v>
      </c>
      <c r="AA26" s="174"/>
      <c r="AF26" s="18"/>
      <c r="AH26" s="17" t="s">
        <v>473</v>
      </c>
    </row>
    <row r="27" spans="1:34" ht="14.25" customHeight="1">
      <c r="A27" s="163" t="str">
        <f>IF(概況調査入力シート!D44="","□","☑")</f>
        <v>□</v>
      </c>
      <c r="B27" s="269" t="s">
        <v>108</v>
      </c>
      <c r="C27" s="269"/>
      <c r="D27" s="269"/>
      <c r="E27" s="269"/>
      <c r="F27" s="269"/>
      <c r="G27" s="269"/>
      <c r="H27" s="269"/>
      <c r="I27" s="269"/>
      <c r="J27" s="269"/>
      <c r="K27" s="170" t="s">
        <v>99</v>
      </c>
      <c r="L27" s="171" t="str">
        <f>概況調査入力シート!D44&amp;""</f>
        <v/>
      </c>
      <c r="M27" s="170" t="s">
        <v>78</v>
      </c>
      <c r="N27" s="172"/>
      <c r="O27" s="167" t="str">
        <f>IF(概況調査入力シート!D54="","□","☑")</f>
        <v>□</v>
      </c>
      <c r="P27" s="269" t="s">
        <v>121</v>
      </c>
      <c r="Q27" s="269"/>
      <c r="R27" s="269"/>
      <c r="S27" s="269"/>
      <c r="T27" s="269"/>
      <c r="U27" s="269"/>
      <c r="V27" s="269"/>
      <c r="W27" s="269"/>
      <c r="X27" s="170" t="s">
        <v>99</v>
      </c>
      <c r="Y27" s="173" t="str">
        <f>概況調査入力シート!D54&amp;""</f>
        <v/>
      </c>
      <c r="Z27" s="170" t="s">
        <v>29</v>
      </c>
      <c r="AA27" s="174"/>
      <c r="AF27" s="18"/>
      <c r="AH27" s="17" t="s">
        <v>473</v>
      </c>
    </row>
    <row r="28" spans="1:34" ht="14.25" customHeight="1">
      <c r="A28" s="163" t="str">
        <f>IF(概況調査入力シート!D45="","□","☑")</f>
        <v>□</v>
      </c>
      <c r="B28" s="269" t="s">
        <v>109</v>
      </c>
      <c r="C28" s="269"/>
      <c r="D28" s="269"/>
      <c r="E28" s="269"/>
      <c r="F28" s="269"/>
      <c r="G28" s="269"/>
      <c r="H28" s="269"/>
      <c r="I28" s="269"/>
      <c r="J28" s="269"/>
      <c r="K28" s="170" t="s">
        <v>99</v>
      </c>
      <c r="L28" s="171" t="str">
        <f>概況調査入力シート!D45&amp;""</f>
        <v/>
      </c>
      <c r="M28" s="170" t="s">
        <v>29</v>
      </c>
      <c r="N28" s="172"/>
      <c r="O28" s="167" t="str">
        <f>IF(概況調査入力シート!D55="","□","☑")</f>
        <v>□</v>
      </c>
      <c r="P28" s="269" t="s">
        <v>122</v>
      </c>
      <c r="Q28" s="269"/>
      <c r="R28" s="269"/>
      <c r="S28" s="269"/>
      <c r="T28" s="269"/>
      <c r="U28" s="269"/>
      <c r="V28" s="269"/>
      <c r="W28" s="269"/>
      <c r="X28" s="170" t="s">
        <v>99</v>
      </c>
      <c r="Y28" s="173" t="str">
        <f>概況調査入力シート!D55&amp;""</f>
        <v/>
      </c>
      <c r="Z28" s="170" t="s">
        <v>29</v>
      </c>
      <c r="AA28" s="174"/>
      <c r="AF28" s="18"/>
      <c r="AH28" s="17" t="s">
        <v>473</v>
      </c>
    </row>
    <row r="29" spans="1:34" ht="14.25" customHeight="1">
      <c r="A29" s="163" t="str">
        <f>IF(概況調査入力シート!D46="","□","☑")</f>
        <v>□</v>
      </c>
      <c r="B29" s="269" t="s">
        <v>110</v>
      </c>
      <c r="C29" s="269"/>
      <c r="D29" s="269"/>
      <c r="E29" s="269"/>
      <c r="F29" s="269"/>
      <c r="G29" s="269"/>
      <c r="H29" s="269"/>
      <c r="I29" s="269"/>
      <c r="J29" s="269"/>
      <c r="K29" s="170" t="s">
        <v>99</v>
      </c>
      <c r="L29" s="171" t="str">
        <f>概況調査入力シート!D46&amp;""</f>
        <v/>
      </c>
      <c r="M29" s="170" t="s">
        <v>29</v>
      </c>
      <c r="N29" s="172"/>
      <c r="O29" s="167" t="str">
        <f>IF(概況調査入力シート!D56="","□","☑")</f>
        <v>□</v>
      </c>
      <c r="P29" s="269" t="s">
        <v>123</v>
      </c>
      <c r="Q29" s="269"/>
      <c r="R29" s="269"/>
      <c r="S29" s="269"/>
      <c r="T29" s="269"/>
      <c r="U29" s="269"/>
      <c r="V29" s="269"/>
      <c r="W29" s="269"/>
      <c r="X29" s="170" t="s">
        <v>99</v>
      </c>
      <c r="Y29" s="173" t="str">
        <f>概況調査入力シート!D56&amp;""</f>
        <v/>
      </c>
      <c r="Z29" s="170" t="s">
        <v>29</v>
      </c>
      <c r="AA29" s="174"/>
      <c r="AF29" s="18"/>
      <c r="AH29" s="17" t="s">
        <v>473</v>
      </c>
    </row>
    <row r="30" spans="1:34" ht="14.25" customHeight="1">
      <c r="A30" s="163" t="str">
        <f>IF(概況調査入力シート!D47="","□","☑")</f>
        <v>□</v>
      </c>
      <c r="B30" s="269" t="s">
        <v>111</v>
      </c>
      <c r="C30" s="269"/>
      <c r="D30" s="269"/>
      <c r="E30" s="269"/>
      <c r="F30" s="269"/>
      <c r="G30" s="269"/>
      <c r="H30" s="269"/>
      <c r="I30" s="269"/>
      <c r="J30" s="269"/>
      <c r="K30" s="170" t="s">
        <v>99</v>
      </c>
      <c r="L30" s="171" t="str">
        <f>概況調査入力シート!D47&amp;""</f>
        <v/>
      </c>
      <c r="M30" s="170" t="s">
        <v>29</v>
      </c>
      <c r="N30" s="172"/>
      <c r="O30" s="167" t="str">
        <f>IF(概況調査入力シート!D57="","□","☑")</f>
        <v>□</v>
      </c>
      <c r="P30" s="269" t="s">
        <v>124</v>
      </c>
      <c r="Q30" s="269"/>
      <c r="R30" s="269"/>
      <c r="S30" s="269"/>
      <c r="T30" s="269"/>
      <c r="U30" s="269"/>
      <c r="V30" s="269"/>
      <c r="W30" s="269"/>
      <c r="X30" s="170" t="s">
        <v>99</v>
      </c>
      <c r="Y30" s="173" t="str">
        <f>概況調査入力シート!D57&amp;""</f>
        <v/>
      </c>
      <c r="Z30" s="170" t="s">
        <v>29</v>
      </c>
      <c r="AA30" s="174"/>
      <c r="AF30" s="18"/>
      <c r="AH30" s="17" t="s">
        <v>473</v>
      </c>
    </row>
    <row r="31" spans="1:34" ht="14.25" customHeight="1">
      <c r="A31" s="175" t="str">
        <f>IF(概況調査入力シート!D58="","□","☑")</f>
        <v>□</v>
      </c>
      <c r="B31" s="269" t="s">
        <v>112</v>
      </c>
      <c r="C31" s="269"/>
      <c r="D31" s="269"/>
      <c r="E31" s="269"/>
      <c r="F31" s="269"/>
      <c r="G31" s="269"/>
      <c r="H31" s="269"/>
      <c r="I31" s="269"/>
      <c r="J31" s="269"/>
      <c r="K31" s="170" t="s">
        <v>99</v>
      </c>
      <c r="L31" s="171" t="str">
        <f>概況調査入力シート!D58&amp;""</f>
        <v/>
      </c>
      <c r="M31" s="170" t="s">
        <v>29</v>
      </c>
      <c r="N31" s="170"/>
      <c r="O31" s="167"/>
      <c r="P31" s="173"/>
      <c r="Q31" s="173"/>
      <c r="R31" s="173"/>
      <c r="S31" s="173"/>
      <c r="T31" s="173"/>
      <c r="U31" s="173"/>
      <c r="V31" s="173"/>
      <c r="W31" s="170"/>
      <c r="X31" s="170"/>
      <c r="Y31" s="173"/>
      <c r="Z31" s="170"/>
      <c r="AA31" s="174"/>
      <c r="AH31" s="17" t="s">
        <v>473</v>
      </c>
    </row>
    <row r="32" spans="1:34" ht="14.25" customHeight="1">
      <c r="A32" s="175" t="str">
        <f>IF(概況調査入力シート!D59="","□","☑")</f>
        <v>□</v>
      </c>
      <c r="B32" s="269" t="s">
        <v>113</v>
      </c>
      <c r="C32" s="269"/>
      <c r="D32" s="269"/>
      <c r="E32" s="269"/>
      <c r="F32" s="269"/>
      <c r="G32" s="269"/>
      <c r="H32" s="269"/>
      <c r="I32" s="269"/>
      <c r="J32" s="271" t="str">
        <f>概況調査入力シート!D59&amp;""</f>
        <v/>
      </c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2"/>
      <c r="AH32" s="17" t="s">
        <v>473</v>
      </c>
    </row>
    <row r="33" spans="1:34" ht="14.25" customHeight="1">
      <c r="A33" s="175" t="str">
        <f>IF(概況調査入力シート!D60="","□","☑")</f>
        <v>□</v>
      </c>
      <c r="B33" s="269" t="s">
        <v>114</v>
      </c>
      <c r="C33" s="269"/>
      <c r="D33" s="269"/>
      <c r="E33" s="269"/>
      <c r="F33" s="269"/>
      <c r="G33" s="269"/>
      <c r="H33" s="269"/>
      <c r="I33" s="269"/>
      <c r="J33" s="271" t="str">
        <f>概況調査入力シート!D60&amp;""</f>
        <v/>
      </c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2"/>
      <c r="AH33" s="17" t="s">
        <v>473</v>
      </c>
    </row>
    <row r="34" spans="1:34" ht="14.25" customHeight="1" thickBot="1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H34" s="17" t="s">
        <v>473</v>
      </c>
    </row>
    <row r="35" spans="1:34" ht="14.25" customHeight="1">
      <c r="A35" s="341" t="s">
        <v>79</v>
      </c>
      <c r="B35" s="342"/>
      <c r="C35" s="342"/>
      <c r="D35" s="342"/>
      <c r="E35" s="176"/>
      <c r="F35" s="176"/>
      <c r="G35" s="176"/>
      <c r="H35" s="176"/>
      <c r="I35" s="176"/>
      <c r="J35" s="176"/>
      <c r="K35" s="176"/>
      <c r="L35" s="176"/>
      <c r="M35" s="176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8"/>
      <c r="AH35" s="17" t="s">
        <v>473</v>
      </c>
    </row>
    <row r="36" spans="1:34" ht="14.25" customHeight="1">
      <c r="A36" s="297" t="str">
        <f>概況調査入力シート!D34&amp;""</f>
        <v/>
      </c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170" t="str">
        <f>IF(OR(A36="養護老人ホーム",A36="軽費老人ホーム",A36="サービス付き高齢者向け住宅"),"※1",IF(A36="有料老人ホーム","※１・２",""))</f>
        <v/>
      </c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4"/>
      <c r="AH36" s="17" t="s">
        <v>473</v>
      </c>
    </row>
    <row r="37" spans="1:34" ht="14.25" customHeight="1">
      <c r="A37" s="337" t="s">
        <v>80</v>
      </c>
      <c r="B37" s="338"/>
      <c r="C37" s="338"/>
      <c r="D37" s="338"/>
      <c r="E37" s="173"/>
      <c r="F37" s="173"/>
      <c r="G37" s="173"/>
      <c r="H37" s="173"/>
      <c r="I37" s="173"/>
      <c r="J37" s="173"/>
      <c r="K37" s="173"/>
      <c r="L37" s="173"/>
      <c r="M37" s="173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4"/>
      <c r="AH37" s="17" t="s">
        <v>473</v>
      </c>
    </row>
    <row r="38" spans="1:34" ht="14.25" customHeight="1">
      <c r="A38" s="339" t="s">
        <v>81</v>
      </c>
      <c r="B38" s="340"/>
      <c r="C38" s="340"/>
      <c r="D38" s="345" t="str">
        <f>概況調査入力シート!D30&amp;""</f>
        <v/>
      </c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80"/>
      <c r="AH38" s="17" t="s">
        <v>473</v>
      </c>
    </row>
    <row r="39" spans="1:34" ht="14.25" customHeight="1">
      <c r="A39" s="339" t="s">
        <v>55</v>
      </c>
      <c r="B39" s="340"/>
      <c r="C39" s="340"/>
      <c r="D39" s="140" t="s">
        <v>92</v>
      </c>
      <c r="E39" s="181" t="str">
        <f>概況調査入力シート!D31&amp;""</f>
        <v/>
      </c>
      <c r="F39" s="181"/>
      <c r="G39" s="181"/>
      <c r="H39" s="181"/>
      <c r="I39" s="181"/>
      <c r="J39" s="181"/>
      <c r="K39" s="181"/>
      <c r="L39" s="181"/>
      <c r="M39" s="181"/>
      <c r="N39" s="181"/>
      <c r="O39" s="340" t="s">
        <v>94</v>
      </c>
      <c r="P39" s="340"/>
      <c r="Q39" s="335" t="str">
        <f>概況調査入力シート!D33&amp;""</f>
        <v/>
      </c>
      <c r="R39" s="335"/>
      <c r="S39" s="335"/>
      <c r="T39" s="335"/>
      <c r="U39" s="335"/>
      <c r="V39" s="335"/>
      <c r="W39" s="335"/>
      <c r="X39" s="335"/>
      <c r="Y39" s="335"/>
      <c r="Z39" s="335"/>
      <c r="AA39" s="336"/>
      <c r="AH39" s="17" t="s">
        <v>473</v>
      </c>
    </row>
    <row r="40" spans="1:34" ht="14.25" customHeight="1" thickBot="1">
      <c r="A40" s="343" t="s">
        <v>14</v>
      </c>
      <c r="B40" s="344"/>
      <c r="C40" s="344"/>
      <c r="D40" s="346" t="str">
        <f>概況調査入力シート!D32&amp;""</f>
        <v/>
      </c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82"/>
      <c r="AH40" s="17" t="s">
        <v>473</v>
      </c>
    </row>
    <row r="41" spans="1:34" ht="14.25" customHeight="1">
      <c r="A41" s="140" t="str">
        <f>IF(OR(A36="養護老人ホーム",A36="軽費老人ホーム",A36="サービス付き高齢者向け住宅"),"※1 特定施設入居者生活介護適用施設を除く",IF(A36="有料老人ホーム","※1 特定施設入居者生活介護適用施設を除く ※2 ｻｰﾋﾞｽ付き高齢者向け住宅の登録を受けているものを除く。",""))</f>
        <v/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H41" s="17" t="s">
        <v>473</v>
      </c>
    </row>
    <row r="42" spans="1:34" ht="14.25" customHeight="1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H42" s="17" t="s">
        <v>473</v>
      </c>
    </row>
    <row r="43" spans="1:34" ht="14.25" customHeight="1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H43" s="17" t="s">
        <v>473</v>
      </c>
    </row>
    <row r="44" spans="1:34" ht="14.25" customHeight="1">
      <c r="A44" s="347" t="s">
        <v>128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H44" s="17" t="s">
        <v>473</v>
      </c>
    </row>
    <row r="45" spans="1:34" ht="14.25" customHeight="1" thickBot="1">
      <c r="A45" s="347" t="s">
        <v>129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H45" s="17" t="s">
        <v>473</v>
      </c>
    </row>
    <row r="46" spans="1:34" ht="14.25" customHeight="1">
      <c r="A46" s="348" t="s">
        <v>82</v>
      </c>
      <c r="B46" s="349"/>
      <c r="C46" s="349"/>
      <c r="D46" s="183"/>
      <c r="E46" s="352" t="str">
        <f>概況調査入力シート!D63&amp;""</f>
        <v/>
      </c>
      <c r="F46" s="352"/>
      <c r="G46" s="352"/>
      <c r="H46" s="352"/>
      <c r="I46" s="352"/>
      <c r="J46" s="352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4"/>
      <c r="AH46" s="17" t="s">
        <v>473</v>
      </c>
    </row>
    <row r="47" spans="1:34" ht="14.25" customHeight="1">
      <c r="A47" s="350" t="s">
        <v>130</v>
      </c>
      <c r="B47" s="351"/>
      <c r="C47" s="351"/>
      <c r="D47" s="351"/>
      <c r="E47" s="351"/>
      <c r="F47" s="351"/>
      <c r="G47" s="351"/>
      <c r="H47" s="179" t="s">
        <v>87</v>
      </c>
      <c r="I47" s="292" t="str">
        <f>概況調査入力シート!D64&amp;""</f>
        <v/>
      </c>
      <c r="J47" s="292"/>
      <c r="K47" s="292"/>
      <c r="L47" s="292"/>
      <c r="M47" s="179" t="s">
        <v>88</v>
      </c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80"/>
      <c r="AH47" s="17" t="s">
        <v>473</v>
      </c>
    </row>
    <row r="48" spans="1:34" ht="14.25" customHeight="1">
      <c r="A48" s="185" t="str">
        <f>IF(概況調査入力シート!D65="","特記事項なし",概況調査入力シート!D65)</f>
        <v>特記事項なし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80"/>
      <c r="AH48" s="17" t="s">
        <v>473</v>
      </c>
    </row>
    <row r="49" spans="1:34" ht="14.25" customHeight="1" thickBot="1">
      <c r="A49" s="18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82"/>
      <c r="AH49" s="17" t="s">
        <v>473</v>
      </c>
    </row>
    <row r="50" spans="1:34" ht="14.25" customHeight="1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H50" s="17" t="s">
        <v>473</v>
      </c>
    </row>
    <row r="51" spans="1:34" ht="14.25" customHeight="1">
      <c r="A51" s="140"/>
      <c r="B51" s="140"/>
      <c r="C51" s="140"/>
      <c r="D51" s="140"/>
      <c r="E51" s="244" t="s">
        <v>134</v>
      </c>
      <c r="F51" s="244"/>
      <c r="G51" s="268">
        <f>概況調査入力シート!D4</f>
        <v>0</v>
      </c>
      <c r="H51" s="268"/>
      <c r="I51" s="268"/>
      <c r="J51" s="268"/>
      <c r="K51" s="268"/>
      <c r="L51" s="140"/>
      <c r="M51" s="244" t="s">
        <v>84</v>
      </c>
      <c r="N51" s="244"/>
      <c r="O51" s="244"/>
      <c r="P51" s="267">
        <v>92163</v>
      </c>
      <c r="Q51" s="267"/>
      <c r="R51" s="267"/>
      <c r="S51" s="244" t="s">
        <v>70</v>
      </c>
      <c r="T51" s="244"/>
      <c r="U51" s="244"/>
      <c r="V51" s="244"/>
      <c r="W51" s="245">
        <f>概況調査入力シート!D17</f>
        <v>0</v>
      </c>
      <c r="X51" s="245"/>
      <c r="Y51" s="245"/>
      <c r="Z51" s="245"/>
      <c r="AA51" s="140"/>
      <c r="AH51" s="17" t="s">
        <v>473</v>
      </c>
    </row>
    <row r="52" spans="1:34" ht="30.75" customHeight="1">
      <c r="A52" s="141" t="s">
        <v>0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H52" s="17" t="s">
        <v>473</v>
      </c>
    </row>
    <row r="53" spans="1:34" ht="14.25" customHeight="1">
      <c r="A53" s="263" t="s">
        <v>135</v>
      </c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H53" s="17" t="s">
        <v>473</v>
      </c>
    </row>
    <row r="54" spans="1:34" ht="19.5" customHeight="1" thickBot="1">
      <c r="A54" s="187"/>
      <c r="B54" s="264" t="s">
        <v>136</v>
      </c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H54" s="17" t="s">
        <v>473</v>
      </c>
    </row>
    <row r="55" spans="1:34" ht="15.75" customHeight="1">
      <c r="A55" s="265" t="s">
        <v>145</v>
      </c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66"/>
      <c r="AH55" s="17" t="s">
        <v>473</v>
      </c>
    </row>
    <row r="56" spans="1:34" ht="14.25" customHeight="1">
      <c r="A56" s="254"/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6"/>
      <c r="AH56" s="17" t="s">
        <v>473</v>
      </c>
    </row>
    <row r="57" spans="1:34" ht="14.25" customHeight="1">
      <c r="A57" s="254"/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255"/>
      <c r="AA57" s="256"/>
      <c r="AH57" s="17" t="s">
        <v>473</v>
      </c>
    </row>
    <row r="58" spans="1:34" ht="14.25" customHeight="1">
      <c r="A58" s="254"/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6"/>
      <c r="AH58" s="17" t="s">
        <v>473</v>
      </c>
    </row>
    <row r="59" spans="1:34" ht="14.25" customHeight="1">
      <c r="A59" s="254"/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6"/>
      <c r="AH59" s="17" t="s">
        <v>473</v>
      </c>
    </row>
    <row r="60" spans="1:34" ht="14.25" customHeight="1">
      <c r="A60" s="254"/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6"/>
      <c r="AH60" s="17" t="s">
        <v>473</v>
      </c>
    </row>
    <row r="61" spans="1:34" ht="14.25" customHeight="1">
      <c r="A61" s="261" t="s">
        <v>144</v>
      </c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62"/>
      <c r="AH61" s="17" t="s">
        <v>473</v>
      </c>
    </row>
    <row r="62" spans="1:34" ht="14.25" customHeight="1">
      <c r="A62" s="254"/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6"/>
      <c r="AH62" s="17" t="s">
        <v>473</v>
      </c>
    </row>
    <row r="63" spans="1:34" ht="14.25" customHeight="1">
      <c r="A63" s="254"/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6"/>
      <c r="AH63" s="17" t="s">
        <v>473</v>
      </c>
    </row>
    <row r="64" spans="1:34" ht="14.25" customHeight="1">
      <c r="A64" s="254"/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6"/>
      <c r="AH64" s="17" t="s">
        <v>473</v>
      </c>
    </row>
    <row r="65" spans="1:34" ht="14.25" customHeight="1">
      <c r="A65" s="254"/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6"/>
      <c r="AH65" s="17" t="s">
        <v>473</v>
      </c>
    </row>
    <row r="66" spans="1:34" ht="14.25" customHeight="1">
      <c r="A66" s="254"/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6"/>
      <c r="AH66" s="17" t="s">
        <v>473</v>
      </c>
    </row>
    <row r="67" spans="1:34" ht="14.25" customHeight="1">
      <c r="A67" s="261" t="s">
        <v>146</v>
      </c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62"/>
      <c r="AH67" s="17" t="s">
        <v>473</v>
      </c>
    </row>
    <row r="68" spans="1:34" ht="14.25" customHeight="1">
      <c r="A68" s="254"/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6"/>
      <c r="AH68" s="17" t="s">
        <v>473</v>
      </c>
    </row>
    <row r="69" spans="1:34" ht="14.25" customHeight="1">
      <c r="A69" s="254"/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6"/>
      <c r="AH69" s="17" t="s">
        <v>473</v>
      </c>
    </row>
    <row r="70" spans="1:34" ht="14.25" customHeight="1">
      <c r="A70" s="254"/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6"/>
      <c r="AH70" s="17" t="s">
        <v>473</v>
      </c>
    </row>
    <row r="71" spans="1:34" ht="14.25" customHeight="1">
      <c r="A71" s="254"/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6"/>
      <c r="AH71" s="17" t="s">
        <v>473</v>
      </c>
    </row>
    <row r="72" spans="1:34" ht="14.25" customHeight="1">
      <c r="A72" s="254"/>
      <c r="B72" s="255"/>
      <c r="C72" s="255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6"/>
      <c r="AH72" s="17" t="s">
        <v>473</v>
      </c>
    </row>
    <row r="73" spans="1:34" ht="14.25" customHeight="1">
      <c r="A73" s="261" t="s">
        <v>147</v>
      </c>
      <c r="B73" s="248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  <c r="AA73" s="262"/>
      <c r="AH73" s="17" t="s">
        <v>473</v>
      </c>
    </row>
    <row r="74" spans="1:34" ht="14.25" customHeight="1">
      <c r="A74" s="254"/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6"/>
      <c r="AH74" s="17" t="s">
        <v>473</v>
      </c>
    </row>
    <row r="75" spans="1:34" ht="14.25" customHeight="1">
      <c r="A75" s="251"/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3"/>
      <c r="AH75" s="17" t="s">
        <v>473</v>
      </c>
    </row>
    <row r="76" spans="1:34" ht="14.25" customHeight="1">
      <c r="A76" s="254"/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6"/>
      <c r="AH76" s="17" t="s">
        <v>473</v>
      </c>
    </row>
    <row r="77" spans="1:34" ht="14.25" customHeight="1" thickBot="1">
      <c r="A77" s="257"/>
      <c r="B77" s="258"/>
      <c r="C77" s="258"/>
      <c r="D77" s="258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9"/>
      <c r="AH77" s="17" t="s">
        <v>473</v>
      </c>
    </row>
    <row r="78" spans="1:34" ht="29.25" customHeight="1">
      <c r="A78" s="260" t="s">
        <v>140</v>
      </c>
      <c r="B78" s="260"/>
      <c r="C78" s="260"/>
      <c r="D78" s="260"/>
      <c r="E78" s="260"/>
      <c r="F78" s="260"/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  <c r="AA78" s="260"/>
    </row>
    <row r="79" spans="1:34" ht="14.25" customHeight="1">
      <c r="A79" s="247" t="s">
        <v>141</v>
      </c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7"/>
    </row>
    <row r="80" spans="1:34" ht="14.25" customHeight="1">
      <c r="A80" s="248" t="s">
        <v>142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Z80" s="248"/>
      <c r="AA80" s="248"/>
      <c r="AC80" s="134" t="s">
        <v>456</v>
      </c>
    </row>
    <row r="81" spans="1:35" ht="14.25" customHeight="1">
      <c r="A81" s="248" t="s">
        <v>143</v>
      </c>
      <c r="B81" s="248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Z81" s="248"/>
      <c r="AA81" s="248"/>
      <c r="AC81" s="134" t="s">
        <v>457</v>
      </c>
    </row>
    <row r="82" spans="1:35" ht="14.25" customHeight="1">
      <c r="A82" s="246" t="s">
        <v>458</v>
      </c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  <c r="AA82" s="246"/>
      <c r="AC82" s="65" t="str">
        <f>基本調査入力シート!M1</f>
        <v>1-1</v>
      </c>
      <c r="AD82" s="66" t="str">
        <f>基本調査入力シート!N1</f>
        <v>あり</v>
      </c>
    </row>
    <row r="83" spans="1:35" ht="14.25" customHeight="1">
      <c r="A83" s="246" t="s">
        <v>461</v>
      </c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  <c r="AC83" s="65" t="str">
        <f>基本調査入力シート!M2</f>
        <v>1-2</v>
      </c>
      <c r="AD83" s="66" t="str">
        <f>基本調査入力シート!N2</f>
        <v>あり</v>
      </c>
    </row>
    <row r="84" spans="1:35" ht="14.25" customHeight="1">
      <c r="A84" s="246" t="s">
        <v>463</v>
      </c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  <c r="AC84" s="65" t="str">
        <f>基本調査入力シート!M3</f>
        <v>1-3</v>
      </c>
      <c r="AD84" s="66" t="e">
        <f>基本調査入力シート!N3</f>
        <v>#N/A</v>
      </c>
      <c r="AI84" s="26"/>
    </row>
    <row r="85" spans="1:35" ht="14.25" customHeight="1">
      <c r="A85" s="246" t="s">
        <v>464</v>
      </c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C85" s="65" t="str">
        <f>基本調査入力シート!M4</f>
        <v>1-4</v>
      </c>
      <c r="AD85" s="66" t="e">
        <f>基本調査入力シート!N4</f>
        <v>#N/A</v>
      </c>
    </row>
    <row r="86" spans="1:35" ht="14.25" customHeight="1">
      <c r="A86" s="246" t="s">
        <v>465</v>
      </c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C86" s="65" t="str">
        <f>基本調査入力シート!M5</f>
        <v>1-5</v>
      </c>
      <c r="AD86" s="66" t="e">
        <f>基本調査入力シート!N5</f>
        <v>#N/A</v>
      </c>
    </row>
    <row r="87" spans="1:35" ht="14.25" customHeight="1">
      <c r="A87" s="246" t="s">
        <v>466</v>
      </c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C87" s="65" t="str">
        <f>基本調査入力シート!M6</f>
        <v>1-6</v>
      </c>
      <c r="AD87" s="66" t="e">
        <f>基本調査入力シート!N6</f>
        <v>#N/A</v>
      </c>
    </row>
    <row r="88" spans="1:35" ht="14.25" customHeight="1">
      <c r="A88" s="246" t="s">
        <v>462</v>
      </c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6"/>
      <c r="X88" s="246"/>
      <c r="Y88" s="246"/>
      <c r="Z88" s="246"/>
      <c r="AA88" s="246"/>
      <c r="AC88" s="65" t="str">
        <f>基本調査入力シート!M7</f>
        <v>1-7</v>
      </c>
      <c r="AD88" s="66" t="e">
        <f>基本調査入力シート!N7</f>
        <v>#N/A</v>
      </c>
    </row>
    <row r="89" spans="1:35" ht="14.25" customHeight="1">
      <c r="A89" s="246" t="s">
        <v>467</v>
      </c>
      <c r="B89" s="24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C89" s="65" t="str">
        <f>基本調査入力シート!M8</f>
        <v>1-8</v>
      </c>
      <c r="AD89" s="66" t="e">
        <f>基本調査入力シート!N8</f>
        <v>#N/A</v>
      </c>
    </row>
    <row r="90" spans="1:35" ht="14.25" customHeight="1">
      <c r="A90" s="246" t="s">
        <v>468</v>
      </c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C90" s="65" t="str">
        <f>基本調査入力シート!M9</f>
        <v>1-9</v>
      </c>
      <c r="AD90" s="66" t="e">
        <f>基本調査入力シート!N9</f>
        <v>#N/A</v>
      </c>
    </row>
    <row r="91" spans="1:35" ht="14.25" customHeight="1">
      <c r="A91" s="246" t="s">
        <v>469</v>
      </c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  <c r="AA91" s="246"/>
      <c r="AC91" s="65" t="str">
        <f>基本調査入力シート!M10</f>
        <v>1-10</v>
      </c>
      <c r="AD91" s="66" t="e">
        <f>基本調査入力シート!N10</f>
        <v>#N/A</v>
      </c>
    </row>
    <row r="92" spans="1:35" ht="14.25" customHeight="1">
      <c r="A92" s="246" t="s">
        <v>470</v>
      </c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C92" s="65" t="str">
        <f>基本調査入力シート!M11</f>
        <v>1-11</v>
      </c>
      <c r="AD92" s="66" t="e">
        <f>基本調査入力シート!N11</f>
        <v>#N/A</v>
      </c>
    </row>
    <row r="93" spans="1:35" ht="14.25" customHeight="1">
      <c r="A93" s="246" t="s">
        <v>471</v>
      </c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C93" s="65" t="str">
        <f>基本調査入力シート!M12</f>
        <v>1-12</v>
      </c>
      <c r="AD93" s="66" t="e">
        <f>基本調査入力シート!N12</f>
        <v>#N/A</v>
      </c>
    </row>
    <row r="94" spans="1:35" ht="14.25" customHeight="1">
      <c r="A94" s="246" t="s">
        <v>472</v>
      </c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  <c r="AC94" s="65" t="str">
        <f>基本調査入力シート!M13</f>
        <v>1-13</v>
      </c>
      <c r="AD94" s="66" t="e">
        <f>基本調査入力シート!N13</f>
        <v>#N/A</v>
      </c>
    </row>
    <row r="95" spans="1:35" ht="14.25" customHeight="1">
      <c r="A95" s="246"/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</row>
    <row r="96" spans="1:35" ht="14.25" customHeight="1">
      <c r="A96" s="246"/>
      <c r="B96" s="246"/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</row>
    <row r="97" spans="1:30" ht="14.25" customHeight="1">
      <c r="A97" s="246"/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</row>
    <row r="98" spans="1:30" ht="14.25" customHeight="1">
      <c r="A98" s="246"/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6"/>
    </row>
    <row r="99" spans="1:30" ht="14.25" customHeight="1">
      <c r="A99" s="246"/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</row>
    <row r="100" spans="1:30" ht="14.25" customHeight="1">
      <c r="A100" s="246"/>
      <c r="B100" s="246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</row>
    <row r="101" spans="1:30" ht="14.25" customHeight="1">
      <c r="A101" s="246"/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46"/>
    </row>
    <row r="102" spans="1:30" ht="14.25" customHeight="1">
      <c r="A102" s="246"/>
      <c r="B102" s="246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  <c r="Z102" s="246"/>
      <c r="AA102" s="246"/>
    </row>
    <row r="103" spans="1:30" ht="14.25" customHeight="1">
      <c r="A103" s="250"/>
      <c r="B103" s="250"/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</row>
    <row r="104" spans="1:30" ht="14.25" customHeight="1">
      <c r="A104" s="181" t="str">
        <f>ライブラリ!D24&amp;""</f>
        <v/>
      </c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244" t="s">
        <v>70</v>
      </c>
      <c r="T104" s="244"/>
      <c r="U104" s="244"/>
      <c r="V104" s="244"/>
      <c r="W104" s="245">
        <f>概況調査入力シート!D17</f>
        <v>0</v>
      </c>
      <c r="X104" s="245"/>
      <c r="Y104" s="245"/>
      <c r="Z104" s="245"/>
      <c r="AA104" s="181"/>
    </row>
    <row r="105" spans="1:30" ht="14.25" customHeight="1">
      <c r="A105" s="243" t="str">
        <f>ライブラリ!D25&amp;""</f>
        <v/>
      </c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3"/>
    </row>
    <row r="106" spans="1:30" ht="14.25" customHeight="1">
      <c r="A106" s="247" t="s">
        <v>148</v>
      </c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  <c r="AA106" s="247"/>
    </row>
    <row r="107" spans="1:30" ht="14.25" customHeight="1">
      <c r="A107" s="248" t="s">
        <v>149</v>
      </c>
      <c r="B107" s="248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</row>
    <row r="108" spans="1:30" ht="14.25" customHeight="1">
      <c r="A108" s="248" t="s">
        <v>150</v>
      </c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  <c r="AA108" s="248"/>
    </row>
    <row r="109" spans="1:30" ht="14.25" customHeight="1">
      <c r="A109" s="246" t="s">
        <v>458</v>
      </c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  <c r="AA109" s="246"/>
      <c r="AC109" s="133" t="str">
        <f>基本調査入力シート!M14</f>
        <v>2-1</v>
      </c>
      <c r="AD109" s="135" t="e">
        <f>基本調査入力シート!N14</f>
        <v>#N/A</v>
      </c>
    </row>
    <row r="110" spans="1:30" ht="14.25" customHeight="1">
      <c r="A110" s="246" t="s">
        <v>461</v>
      </c>
      <c r="B110" s="24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246"/>
      <c r="X110" s="246"/>
      <c r="Y110" s="246"/>
      <c r="Z110" s="246"/>
      <c r="AA110" s="246"/>
      <c r="AC110" s="133" t="str">
        <f>基本調査入力シート!M15</f>
        <v>2-2</v>
      </c>
      <c r="AD110" s="135" t="e">
        <f>基本調査入力シート!N15</f>
        <v>#N/A</v>
      </c>
    </row>
    <row r="111" spans="1:30" ht="14.25" customHeight="1">
      <c r="A111" s="246" t="s">
        <v>463</v>
      </c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  <c r="AC111" s="133" t="str">
        <f>基本調査入力シート!M16</f>
        <v>2-3</v>
      </c>
      <c r="AD111" s="135" t="e">
        <f>基本調査入力シート!N16</f>
        <v>#N/A</v>
      </c>
    </row>
    <row r="112" spans="1:30" ht="14.25" customHeight="1">
      <c r="A112" s="246" t="s">
        <v>464</v>
      </c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6"/>
      <c r="AA112" s="246"/>
      <c r="AC112" s="133" t="str">
        <f>基本調査入力シート!M17</f>
        <v>2-4</v>
      </c>
      <c r="AD112" s="135" t="e">
        <f>基本調査入力シート!N17</f>
        <v>#N/A</v>
      </c>
    </row>
    <row r="113" spans="1:30" ht="14.25" customHeight="1">
      <c r="A113" s="246" t="s">
        <v>465</v>
      </c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6"/>
      <c r="AA113" s="246"/>
      <c r="AC113" s="133" t="str">
        <f>基本調査入力シート!M18</f>
        <v>2-5</v>
      </c>
      <c r="AD113" s="135" t="e">
        <f>基本調査入力シート!N18</f>
        <v>#N/A</v>
      </c>
    </row>
    <row r="114" spans="1:30" ht="14.25" customHeight="1">
      <c r="A114" s="246" t="s">
        <v>466</v>
      </c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  <c r="AC114" s="133" t="str">
        <f>基本調査入力シート!M19</f>
        <v>2-6</v>
      </c>
      <c r="AD114" s="135" t="e">
        <f>基本調査入力シート!N19</f>
        <v>#N/A</v>
      </c>
    </row>
    <row r="115" spans="1:30" ht="14.25" customHeight="1">
      <c r="A115" s="246" t="s">
        <v>462</v>
      </c>
      <c r="B115" s="246"/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  <c r="AA115" s="246"/>
      <c r="AC115" s="133" t="str">
        <f>基本調査入力シート!M20</f>
        <v>2-7</v>
      </c>
      <c r="AD115" s="135" t="e">
        <f>基本調査入力シート!N20</f>
        <v>#N/A</v>
      </c>
    </row>
    <row r="116" spans="1:30" ht="14.25" customHeight="1">
      <c r="A116" s="246" t="s">
        <v>467</v>
      </c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  <c r="Z116" s="246"/>
      <c r="AA116" s="246"/>
      <c r="AC116" s="133" t="str">
        <f>基本調査入力シート!M21</f>
        <v>2-8</v>
      </c>
      <c r="AD116" s="135" t="e">
        <f>基本調査入力シート!N21</f>
        <v>#N/A</v>
      </c>
    </row>
    <row r="117" spans="1:30" ht="14.25" customHeight="1">
      <c r="A117" s="246" t="s">
        <v>468</v>
      </c>
      <c r="B117" s="246"/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6"/>
      <c r="X117" s="246"/>
      <c r="Y117" s="246"/>
      <c r="Z117" s="246"/>
      <c r="AA117" s="246"/>
      <c r="AC117" s="133" t="str">
        <f>基本調査入力シート!M22</f>
        <v>2-9</v>
      </c>
      <c r="AD117" s="135" t="e">
        <f>基本調査入力シート!N22</f>
        <v>#N/A</v>
      </c>
    </row>
    <row r="118" spans="1:30" ht="14.25" customHeight="1">
      <c r="A118" s="246" t="s">
        <v>469</v>
      </c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  <c r="Z118" s="246"/>
      <c r="AA118" s="246"/>
      <c r="AC118" s="133" t="str">
        <f>基本調査入力シート!M23</f>
        <v>2-10</v>
      </c>
      <c r="AD118" s="135" t="e">
        <f>基本調査入力シート!N23</f>
        <v>#N/A</v>
      </c>
    </row>
    <row r="119" spans="1:30" ht="14.25" customHeight="1">
      <c r="A119" s="246" t="s">
        <v>470</v>
      </c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46"/>
      <c r="AA119" s="246"/>
      <c r="AC119" s="133" t="str">
        <f>基本調査入力シート!M24</f>
        <v>2-11</v>
      </c>
      <c r="AD119" s="135" t="e">
        <f>基本調査入力シート!N24</f>
        <v>#N/A</v>
      </c>
    </row>
    <row r="120" spans="1:30" ht="14.25" customHeight="1">
      <c r="A120" s="246" t="s">
        <v>471</v>
      </c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  <c r="AA120" s="246"/>
      <c r="AC120" s="133" t="str">
        <f>基本調査入力シート!M25</f>
        <v>2-12</v>
      </c>
      <c r="AD120" s="135" t="e">
        <f>基本調査入力シート!N25</f>
        <v>#N/A</v>
      </c>
    </row>
    <row r="121" spans="1:30" ht="14.25" customHeight="1">
      <c r="A121" s="246"/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</row>
    <row r="122" spans="1:30" ht="14.25" customHeight="1">
      <c r="A122" s="246"/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  <c r="AA122" s="246"/>
    </row>
    <row r="123" spans="1:30" ht="14.25" customHeight="1">
      <c r="A123" s="246"/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  <c r="Z123" s="246"/>
      <c r="AA123" s="246"/>
    </row>
    <row r="124" spans="1:30" ht="14.25" customHeight="1">
      <c r="A124" s="246"/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6"/>
      <c r="X124" s="246"/>
      <c r="Y124" s="246"/>
      <c r="Z124" s="246"/>
      <c r="AA124" s="246"/>
    </row>
    <row r="125" spans="1:30" ht="14.25" customHeight="1">
      <c r="A125" s="246"/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  <c r="S125" s="246"/>
      <c r="T125" s="246"/>
      <c r="U125" s="246"/>
      <c r="V125" s="246"/>
      <c r="W125" s="246"/>
      <c r="X125" s="246"/>
      <c r="Y125" s="246"/>
      <c r="Z125" s="246"/>
      <c r="AA125" s="246"/>
    </row>
    <row r="126" spans="1:30" ht="14.25" customHeight="1">
      <c r="A126" s="246"/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  <c r="AA126" s="246"/>
    </row>
    <row r="127" spans="1:30" ht="14.25" customHeight="1">
      <c r="A127" s="246"/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  <c r="Z127" s="246"/>
      <c r="AA127" s="246"/>
    </row>
    <row r="128" spans="1:30" ht="14.25" customHeight="1">
      <c r="A128" s="246"/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  <c r="AA128" s="246"/>
    </row>
    <row r="129" spans="1:30" ht="14.25" customHeight="1">
      <c r="A129" s="246"/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</row>
    <row r="130" spans="1:30" ht="14.25" customHeight="1">
      <c r="A130" s="246"/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  <c r="AA130" s="246"/>
    </row>
    <row r="131" spans="1:30" ht="14.25" customHeight="1">
      <c r="A131" s="246"/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</row>
    <row r="132" spans="1:30" ht="14.25" customHeight="1">
      <c r="A132" s="246"/>
      <c r="B132" s="246"/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  <c r="AA132" s="246"/>
    </row>
    <row r="133" spans="1:30" ht="14.25" customHeight="1">
      <c r="A133" s="246"/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  <c r="AA133" s="246"/>
    </row>
    <row r="134" spans="1:30" ht="14.25" customHeight="1">
      <c r="A134" s="246"/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  <c r="AA134" s="246"/>
    </row>
    <row r="135" spans="1:30" ht="14.25" customHeight="1">
      <c r="A135" s="246"/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6"/>
      <c r="X135" s="246"/>
      <c r="Y135" s="246"/>
      <c r="Z135" s="246"/>
      <c r="AA135" s="246"/>
    </row>
    <row r="136" spans="1:30" ht="14.25" customHeight="1">
      <c r="A136" s="247" t="s">
        <v>151</v>
      </c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  <c r="R136" s="247"/>
      <c r="S136" s="247"/>
      <c r="T136" s="247"/>
      <c r="U136" s="247"/>
      <c r="V136" s="247"/>
      <c r="W136" s="247"/>
      <c r="X136" s="247"/>
      <c r="Y136" s="247"/>
      <c r="Z136" s="247"/>
      <c r="AA136" s="247"/>
    </row>
    <row r="137" spans="1:30" ht="14.25" customHeight="1">
      <c r="A137" s="248" t="s">
        <v>152</v>
      </c>
      <c r="B137" s="248"/>
      <c r="C137" s="248"/>
      <c r="D137" s="248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  <c r="R137" s="248"/>
      <c r="S137" s="248"/>
      <c r="T137" s="248"/>
      <c r="U137" s="248"/>
      <c r="V137" s="248"/>
      <c r="W137" s="248"/>
      <c r="X137" s="248"/>
      <c r="Y137" s="248"/>
      <c r="Z137" s="248"/>
      <c r="AA137" s="248"/>
    </row>
    <row r="138" spans="1:30" ht="14.25" customHeight="1">
      <c r="A138" s="248" t="s">
        <v>153</v>
      </c>
      <c r="B138" s="248"/>
      <c r="C138" s="248"/>
      <c r="D138" s="248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  <c r="R138" s="248"/>
      <c r="S138" s="248"/>
      <c r="T138" s="248"/>
      <c r="U138" s="248"/>
      <c r="V138" s="248"/>
      <c r="W138" s="248"/>
      <c r="X138" s="248"/>
      <c r="Y138" s="248"/>
      <c r="Z138" s="248"/>
      <c r="AA138" s="248"/>
    </row>
    <row r="139" spans="1:30" ht="14.25" customHeight="1">
      <c r="A139" s="246" t="s">
        <v>458</v>
      </c>
      <c r="B139" s="246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6"/>
      <c r="X139" s="246"/>
      <c r="Y139" s="246"/>
      <c r="Z139" s="246"/>
      <c r="AA139" s="246"/>
      <c r="AC139" s="133" t="str">
        <f>基本調査入力シート!M26</f>
        <v>3-1</v>
      </c>
      <c r="AD139" s="135" t="e">
        <f>基本調査入力シート!N26</f>
        <v>#N/A</v>
      </c>
    </row>
    <row r="140" spans="1:30" ht="14.25" customHeight="1">
      <c r="A140" s="246" t="s">
        <v>461</v>
      </c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246"/>
      <c r="T140" s="246"/>
      <c r="U140" s="246"/>
      <c r="V140" s="246"/>
      <c r="W140" s="246"/>
      <c r="X140" s="246"/>
      <c r="Y140" s="246"/>
      <c r="Z140" s="246"/>
      <c r="AA140" s="246"/>
      <c r="AC140" s="133" t="str">
        <f>基本調査入力シート!M27</f>
        <v>3-2</v>
      </c>
      <c r="AD140" s="135" t="e">
        <f>基本調査入力シート!N27</f>
        <v>#N/A</v>
      </c>
    </row>
    <row r="141" spans="1:30" ht="14.25" customHeight="1">
      <c r="A141" s="246" t="s">
        <v>463</v>
      </c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  <c r="T141" s="246"/>
      <c r="U141" s="246"/>
      <c r="V141" s="246"/>
      <c r="W141" s="246"/>
      <c r="X141" s="246"/>
      <c r="Y141" s="246"/>
      <c r="Z141" s="246"/>
      <c r="AA141" s="246"/>
      <c r="AC141" s="133" t="str">
        <f>基本調査入力シート!M28</f>
        <v>3-3</v>
      </c>
      <c r="AD141" s="135" t="e">
        <f>基本調査入力シート!N28</f>
        <v>#N/A</v>
      </c>
    </row>
    <row r="142" spans="1:30" ht="14.25" customHeight="1">
      <c r="A142" s="246" t="s">
        <v>464</v>
      </c>
      <c r="B142" s="24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  <c r="S142" s="246"/>
      <c r="T142" s="246"/>
      <c r="U142" s="246"/>
      <c r="V142" s="246"/>
      <c r="W142" s="246"/>
      <c r="X142" s="246"/>
      <c r="Y142" s="246"/>
      <c r="Z142" s="246"/>
      <c r="AA142" s="246"/>
      <c r="AC142" s="133" t="str">
        <f>基本調査入力シート!M29</f>
        <v>3-4</v>
      </c>
      <c r="AD142" s="135" t="e">
        <f>基本調査入力シート!N29</f>
        <v>#N/A</v>
      </c>
    </row>
    <row r="143" spans="1:30" ht="14.25" customHeight="1">
      <c r="A143" s="246" t="s">
        <v>465</v>
      </c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46"/>
      <c r="T143" s="246"/>
      <c r="U143" s="246"/>
      <c r="V143" s="246"/>
      <c r="W143" s="246"/>
      <c r="X143" s="246"/>
      <c r="Y143" s="246"/>
      <c r="Z143" s="246"/>
      <c r="AA143" s="246"/>
      <c r="AC143" s="133" t="str">
        <f>基本調査入力シート!M30</f>
        <v>3-5</v>
      </c>
      <c r="AD143" s="135" t="e">
        <f>基本調査入力シート!N30</f>
        <v>#N/A</v>
      </c>
    </row>
    <row r="144" spans="1:30" ht="14.25" customHeight="1">
      <c r="A144" s="246" t="s">
        <v>466</v>
      </c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  <c r="S144" s="246"/>
      <c r="T144" s="246"/>
      <c r="U144" s="246"/>
      <c r="V144" s="246"/>
      <c r="W144" s="246"/>
      <c r="X144" s="246"/>
      <c r="Y144" s="246"/>
      <c r="Z144" s="246"/>
      <c r="AA144" s="246"/>
      <c r="AC144" s="133" t="str">
        <f>基本調査入力シート!M31</f>
        <v>3-6</v>
      </c>
      <c r="AD144" s="135" t="e">
        <f>基本調査入力シート!N31</f>
        <v>#N/A</v>
      </c>
    </row>
    <row r="145" spans="1:30" ht="14.25" customHeight="1">
      <c r="A145" s="246" t="s">
        <v>462</v>
      </c>
      <c r="B145" s="246"/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  <c r="AA145" s="246"/>
      <c r="AC145" s="133" t="str">
        <f>基本調査入力シート!M32</f>
        <v>3-7</v>
      </c>
      <c r="AD145" s="135" t="e">
        <f>基本調査入力シート!N32</f>
        <v>#N/A</v>
      </c>
    </row>
    <row r="146" spans="1:30" ht="14.25" customHeight="1">
      <c r="A146" s="246" t="s">
        <v>467</v>
      </c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  <c r="AC146" s="133" t="str">
        <f>基本調査入力シート!M33</f>
        <v>3-8</v>
      </c>
      <c r="AD146" s="135" t="e">
        <f>基本調査入力シート!N33</f>
        <v>#N/A</v>
      </c>
    </row>
    <row r="147" spans="1:30" ht="14.25" customHeight="1">
      <c r="A147" s="246" t="s">
        <v>468</v>
      </c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  <c r="AA147" s="246"/>
      <c r="AC147" s="133" t="str">
        <f>基本調査入力シート!M34</f>
        <v>3-9</v>
      </c>
      <c r="AD147" s="135" t="e">
        <f>基本調査入力シート!N34</f>
        <v>#N/A</v>
      </c>
    </row>
    <row r="148" spans="1:30" ht="14.25" customHeight="1">
      <c r="A148" s="246"/>
      <c r="B148" s="246"/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</row>
    <row r="149" spans="1:30" ht="14.25" customHeight="1">
      <c r="A149" s="246"/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</row>
    <row r="150" spans="1:30" ht="14.25" customHeight="1">
      <c r="A150" s="246"/>
      <c r="B150" s="246"/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</row>
    <row r="151" spans="1:30" ht="14.25" customHeight="1">
      <c r="A151" s="246"/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  <c r="AA151" s="246"/>
    </row>
    <row r="152" spans="1:30" ht="14.25" customHeight="1">
      <c r="A152" s="246"/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  <c r="AA152" s="246"/>
    </row>
    <row r="153" spans="1:30" ht="14.25" customHeight="1">
      <c r="A153" s="246"/>
      <c r="B153" s="246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  <c r="AA153" s="246"/>
    </row>
    <row r="154" spans="1:30" ht="14.25" customHeight="1">
      <c r="A154" s="246"/>
      <c r="B154" s="246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</row>
    <row r="155" spans="1:30" ht="14.25" customHeight="1">
      <c r="A155" s="246"/>
      <c r="B155" s="246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6"/>
      <c r="W155" s="246"/>
      <c r="X155" s="246"/>
      <c r="Y155" s="246"/>
      <c r="Z155" s="246"/>
      <c r="AA155" s="246"/>
    </row>
    <row r="156" spans="1:30" ht="14.25" customHeight="1">
      <c r="A156" s="246"/>
      <c r="B156" s="246"/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  <c r="S156" s="246"/>
      <c r="T156" s="246"/>
      <c r="U156" s="246"/>
      <c r="V156" s="246"/>
      <c r="W156" s="246"/>
      <c r="X156" s="246"/>
      <c r="Y156" s="246"/>
      <c r="Z156" s="246"/>
      <c r="AA156" s="246"/>
    </row>
    <row r="157" spans="1:30" ht="14.25" customHeight="1">
      <c r="A157" s="246"/>
      <c r="B157" s="246"/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  <c r="Z157" s="246"/>
      <c r="AA157" s="246"/>
    </row>
    <row r="158" spans="1:30" ht="14.25" customHeight="1">
      <c r="A158" s="246"/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  <c r="AA158" s="246"/>
    </row>
    <row r="159" spans="1:30" ht="14.25" customHeight="1">
      <c r="A159" s="181" t="str">
        <f>ライブラリ!D79&amp;""</f>
        <v/>
      </c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244" t="s">
        <v>70</v>
      </c>
      <c r="T159" s="244"/>
      <c r="U159" s="244"/>
      <c r="V159" s="244"/>
      <c r="W159" s="245">
        <f>概況調査入力シート!D17</f>
        <v>0</v>
      </c>
      <c r="X159" s="245"/>
      <c r="Y159" s="245"/>
      <c r="Z159" s="245"/>
      <c r="AA159" s="181"/>
    </row>
    <row r="160" spans="1:30" ht="14.25" customHeight="1">
      <c r="A160" s="247" t="s">
        <v>154</v>
      </c>
      <c r="B160" s="247"/>
      <c r="C160" s="247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  <c r="R160" s="247"/>
      <c r="S160" s="247"/>
      <c r="T160" s="247"/>
      <c r="U160" s="247"/>
      <c r="V160" s="247"/>
      <c r="W160" s="247"/>
      <c r="X160" s="247"/>
      <c r="Y160" s="247"/>
      <c r="Z160" s="247"/>
      <c r="AA160" s="247"/>
    </row>
    <row r="161" spans="1:30" ht="14.25" customHeight="1">
      <c r="A161" s="248" t="s">
        <v>155</v>
      </c>
      <c r="B161" s="248"/>
      <c r="C161" s="248"/>
      <c r="D161" s="248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  <c r="R161" s="248"/>
      <c r="S161" s="248"/>
      <c r="T161" s="248"/>
      <c r="U161" s="248"/>
      <c r="V161" s="248"/>
      <c r="W161" s="248"/>
      <c r="X161" s="248"/>
      <c r="Y161" s="248"/>
      <c r="Z161" s="248"/>
      <c r="AA161" s="248"/>
    </row>
    <row r="162" spans="1:30" ht="14.25" customHeight="1">
      <c r="A162" s="248" t="s">
        <v>156</v>
      </c>
      <c r="B162" s="248"/>
      <c r="C162" s="248"/>
      <c r="D162" s="248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  <c r="R162" s="248"/>
      <c r="S162" s="248"/>
      <c r="T162" s="248"/>
      <c r="U162" s="248"/>
      <c r="V162" s="248"/>
      <c r="W162" s="248"/>
      <c r="X162" s="248"/>
      <c r="Y162" s="248"/>
      <c r="Z162" s="248"/>
      <c r="AA162" s="248"/>
    </row>
    <row r="163" spans="1:30" ht="14.25" customHeight="1">
      <c r="A163" s="248" t="s">
        <v>157</v>
      </c>
      <c r="B163" s="248"/>
      <c r="C163" s="248"/>
      <c r="D163" s="248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  <c r="R163" s="248"/>
      <c r="S163" s="248"/>
      <c r="T163" s="248"/>
      <c r="U163" s="248"/>
      <c r="V163" s="248"/>
      <c r="W163" s="248"/>
      <c r="X163" s="248"/>
      <c r="Y163" s="248"/>
      <c r="Z163" s="248"/>
      <c r="AA163" s="248"/>
    </row>
    <row r="164" spans="1:30" ht="14.25" customHeight="1">
      <c r="A164" s="246" t="s">
        <v>460</v>
      </c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  <c r="AA164" s="246"/>
      <c r="AC164" s="133" t="str">
        <f>基本調査入力シート!M35</f>
        <v>4-1</v>
      </c>
      <c r="AD164" s="135" t="e">
        <f>基本調査入力シート!N35</f>
        <v>#N/A</v>
      </c>
    </row>
    <row r="165" spans="1:30" ht="14.25" customHeight="1">
      <c r="A165" s="246"/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  <c r="AA165" s="246"/>
      <c r="AC165" s="133" t="str">
        <f>基本調査入力シート!M36</f>
        <v>4-2</v>
      </c>
      <c r="AD165" s="135" t="e">
        <f>基本調査入力シート!N36</f>
        <v>#N/A</v>
      </c>
    </row>
    <row r="166" spans="1:30" ht="14.25" customHeight="1">
      <c r="A166" s="246"/>
      <c r="B166" s="246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C166" s="133" t="str">
        <f>基本調査入力シート!M37</f>
        <v>4-3</v>
      </c>
      <c r="AD166" s="135" t="e">
        <f>基本調査入力シート!N37</f>
        <v>#N/A</v>
      </c>
    </row>
    <row r="167" spans="1:30" ht="14.25" customHeight="1">
      <c r="A167" s="246"/>
      <c r="B167" s="246"/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  <c r="AA167" s="246"/>
      <c r="AC167" s="133" t="str">
        <f>基本調査入力シート!M38</f>
        <v>4-4</v>
      </c>
      <c r="AD167" s="135" t="e">
        <f>基本調査入力シート!N38</f>
        <v>#N/A</v>
      </c>
    </row>
    <row r="168" spans="1:30" ht="14.25" customHeight="1">
      <c r="A168" s="246"/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  <c r="R168" s="246"/>
      <c r="S168" s="246"/>
      <c r="T168" s="246"/>
      <c r="U168" s="246"/>
      <c r="V168" s="246"/>
      <c r="W168" s="246"/>
      <c r="X168" s="246"/>
      <c r="Y168" s="246"/>
      <c r="Z168" s="246"/>
      <c r="AA168" s="246"/>
      <c r="AC168" s="133" t="str">
        <f>基本調査入力シート!M39</f>
        <v>4-5</v>
      </c>
      <c r="AD168" s="135" t="e">
        <f>基本調査入力シート!N39</f>
        <v>#N/A</v>
      </c>
    </row>
    <row r="169" spans="1:30" ht="14.25" customHeight="1">
      <c r="A169" s="246"/>
      <c r="B169" s="246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  <c r="AA169" s="246"/>
      <c r="AC169" s="133" t="str">
        <f>基本調査入力シート!M40</f>
        <v>4-6</v>
      </c>
      <c r="AD169" s="135" t="e">
        <f>基本調査入力シート!N40</f>
        <v>#N/A</v>
      </c>
    </row>
    <row r="170" spans="1:30" ht="14.25" customHeight="1">
      <c r="A170" s="246"/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  <c r="AA170" s="246"/>
      <c r="AC170" s="133" t="str">
        <f>基本調査入力シート!M41</f>
        <v>4-7</v>
      </c>
      <c r="AD170" s="135" t="e">
        <f>基本調査入力シート!N41</f>
        <v>#N/A</v>
      </c>
    </row>
    <row r="171" spans="1:30" ht="14.25" customHeight="1">
      <c r="A171" s="246"/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  <c r="R171" s="246"/>
      <c r="S171" s="246"/>
      <c r="T171" s="246"/>
      <c r="U171" s="246"/>
      <c r="V171" s="246"/>
      <c r="W171" s="246"/>
      <c r="X171" s="246"/>
      <c r="Y171" s="246"/>
      <c r="Z171" s="246"/>
      <c r="AA171" s="246"/>
      <c r="AC171" s="133" t="str">
        <f>基本調査入力シート!M42</f>
        <v>4-8</v>
      </c>
      <c r="AD171" s="135" t="e">
        <f>基本調査入力シート!N42</f>
        <v>#N/A</v>
      </c>
    </row>
    <row r="172" spans="1:30" ht="14.25" customHeight="1">
      <c r="A172" s="246"/>
      <c r="B172" s="246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  <c r="S172" s="246"/>
      <c r="T172" s="246"/>
      <c r="U172" s="246"/>
      <c r="V172" s="246"/>
      <c r="W172" s="246"/>
      <c r="X172" s="246"/>
      <c r="Y172" s="246"/>
      <c r="Z172" s="246"/>
      <c r="AA172" s="246"/>
      <c r="AC172" s="133" t="str">
        <f>基本調査入力シート!M43</f>
        <v>4-9</v>
      </c>
      <c r="AD172" s="135" t="e">
        <f>基本調査入力シート!N43</f>
        <v>#N/A</v>
      </c>
    </row>
    <row r="173" spans="1:30" ht="14.25" customHeight="1">
      <c r="A173" s="246"/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  <c r="R173" s="246"/>
      <c r="S173" s="246"/>
      <c r="T173" s="246"/>
      <c r="U173" s="246"/>
      <c r="V173" s="246"/>
      <c r="W173" s="246"/>
      <c r="X173" s="246"/>
      <c r="Y173" s="246"/>
      <c r="Z173" s="246"/>
      <c r="AA173" s="246"/>
      <c r="AC173" s="133" t="str">
        <f>基本調査入力シート!M44</f>
        <v>4-10</v>
      </c>
      <c r="AD173" s="135" t="e">
        <f>基本調査入力シート!N44</f>
        <v>#N/A</v>
      </c>
    </row>
    <row r="174" spans="1:30" ht="14.25" customHeight="1">
      <c r="A174" s="246"/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  <c r="R174" s="246"/>
      <c r="S174" s="246"/>
      <c r="T174" s="246"/>
      <c r="U174" s="246"/>
      <c r="V174" s="246"/>
      <c r="W174" s="246"/>
      <c r="X174" s="246"/>
      <c r="Y174" s="246"/>
      <c r="Z174" s="246"/>
      <c r="AA174" s="246"/>
      <c r="AC174" s="133" t="str">
        <f>基本調査入力シート!M45</f>
        <v>4-11</v>
      </c>
      <c r="AD174" s="135" t="e">
        <f>基本調査入力シート!N45</f>
        <v>#N/A</v>
      </c>
    </row>
    <row r="175" spans="1:30" ht="14.25" customHeight="1">
      <c r="A175" s="246"/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  <c r="R175" s="246"/>
      <c r="S175" s="246"/>
      <c r="T175" s="246"/>
      <c r="U175" s="246"/>
      <c r="V175" s="246"/>
      <c r="W175" s="246"/>
      <c r="X175" s="246"/>
      <c r="Y175" s="246"/>
      <c r="Z175" s="246"/>
      <c r="AA175" s="246"/>
      <c r="AC175" s="133" t="str">
        <f>基本調査入力シート!M46</f>
        <v>4-12</v>
      </c>
      <c r="AD175" s="135" t="e">
        <f>基本調査入力シート!N46</f>
        <v>#N/A</v>
      </c>
    </row>
    <row r="176" spans="1:30" ht="14.25" customHeight="1">
      <c r="A176" s="246"/>
      <c r="B176" s="246"/>
      <c r="C176" s="246"/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  <c r="R176" s="246"/>
      <c r="S176" s="246"/>
      <c r="T176" s="246"/>
      <c r="U176" s="246"/>
      <c r="V176" s="246"/>
      <c r="W176" s="246"/>
      <c r="X176" s="246"/>
      <c r="Y176" s="246"/>
      <c r="Z176" s="246"/>
      <c r="AA176" s="246"/>
      <c r="AC176" s="133" t="str">
        <f>基本調査入力シート!M47</f>
        <v>4-13</v>
      </c>
      <c r="AD176" s="135" t="e">
        <f>基本調査入力シート!N47</f>
        <v>#N/A</v>
      </c>
    </row>
    <row r="177" spans="1:30" ht="14.25" customHeight="1">
      <c r="A177" s="246"/>
      <c r="B177" s="246"/>
      <c r="C177" s="246"/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  <c r="R177" s="246"/>
      <c r="S177" s="246"/>
      <c r="T177" s="246"/>
      <c r="U177" s="246"/>
      <c r="V177" s="246"/>
      <c r="W177" s="246"/>
      <c r="X177" s="246"/>
      <c r="Y177" s="246"/>
      <c r="Z177" s="246"/>
      <c r="AA177" s="246"/>
      <c r="AC177" s="133" t="str">
        <f>基本調査入力シート!M48</f>
        <v>4-14</v>
      </c>
      <c r="AD177" s="135" t="e">
        <f>基本調査入力シート!N48</f>
        <v>#N/A</v>
      </c>
    </row>
    <row r="178" spans="1:30" ht="14.25" customHeight="1">
      <c r="A178" s="246"/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6"/>
      <c r="AA178" s="246"/>
      <c r="AC178" s="133" t="str">
        <f>基本調査入力シート!M49</f>
        <v>4-15</v>
      </c>
      <c r="AD178" s="135" t="e">
        <f>基本調査入力シート!N49</f>
        <v>#N/A</v>
      </c>
    </row>
    <row r="179" spans="1:30" ht="14.25" customHeight="1">
      <c r="A179" s="246"/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6"/>
      <c r="AA179" s="246"/>
    </row>
    <row r="180" spans="1:30" ht="14.25" customHeight="1">
      <c r="A180" s="246"/>
      <c r="B180" s="246"/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  <c r="R180" s="246"/>
      <c r="S180" s="246"/>
      <c r="T180" s="246"/>
      <c r="U180" s="246"/>
      <c r="V180" s="246"/>
      <c r="W180" s="246"/>
      <c r="X180" s="246"/>
      <c r="Y180" s="246"/>
      <c r="Z180" s="246"/>
      <c r="AA180" s="246"/>
    </row>
    <row r="181" spans="1:30" ht="14.25" customHeight="1">
      <c r="A181" s="246"/>
      <c r="B181" s="246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  <c r="R181" s="246"/>
      <c r="S181" s="246"/>
      <c r="T181" s="246"/>
      <c r="U181" s="246"/>
      <c r="V181" s="246"/>
      <c r="W181" s="246"/>
      <c r="X181" s="246"/>
      <c r="Y181" s="246"/>
      <c r="Z181" s="246"/>
      <c r="AA181" s="246"/>
    </row>
    <row r="182" spans="1:30" ht="14.25" customHeight="1">
      <c r="A182" s="246"/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  <c r="R182" s="246"/>
      <c r="S182" s="246"/>
      <c r="T182" s="246"/>
      <c r="U182" s="246"/>
      <c r="V182" s="246"/>
      <c r="W182" s="246"/>
      <c r="X182" s="246"/>
      <c r="Y182" s="246"/>
      <c r="Z182" s="246"/>
      <c r="AA182" s="246"/>
    </row>
    <row r="183" spans="1:30" ht="14.25" customHeight="1">
      <c r="A183" s="247" t="s">
        <v>158</v>
      </c>
      <c r="B183" s="247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  <c r="R183" s="247"/>
      <c r="S183" s="247"/>
      <c r="T183" s="247"/>
      <c r="U183" s="247"/>
      <c r="V183" s="247"/>
      <c r="W183" s="247"/>
      <c r="X183" s="247"/>
      <c r="Y183" s="247"/>
      <c r="Z183" s="247"/>
      <c r="AA183" s="247"/>
    </row>
    <row r="184" spans="1:30" ht="14.25" customHeight="1">
      <c r="A184" s="249" t="s">
        <v>159</v>
      </c>
      <c r="B184" s="249"/>
      <c r="C184" s="249"/>
      <c r="D184" s="249"/>
      <c r="E184" s="249"/>
      <c r="F184" s="249"/>
      <c r="G184" s="249"/>
      <c r="H184" s="249"/>
      <c r="I184" s="249"/>
      <c r="J184" s="249"/>
      <c r="K184" s="249"/>
      <c r="L184" s="249"/>
      <c r="M184" s="249"/>
      <c r="N184" s="249"/>
      <c r="O184" s="249"/>
      <c r="P184" s="249"/>
      <c r="Q184" s="249"/>
      <c r="R184" s="249"/>
      <c r="S184" s="249"/>
      <c r="T184" s="249"/>
      <c r="U184" s="249"/>
      <c r="V184" s="249"/>
      <c r="W184" s="249"/>
      <c r="X184" s="249"/>
      <c r="Y184" s="249"/>
      <c r="Z184" s="249"/>
      <c r="AA184" s="249"/>
    </row>
    <row r="185" spans="1:30" ht="14.25" customHeight="1">
      <c r="A185" s="246" t="s">
        <v>458</v>
      </c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  <c r="S185" s="246"/>
      <c r="T185" s="246"/>
      <c r="U185" s="246"/>
      <c r="V185" s="246"/>
      <c r="W185" s="246"/>
      <c r="X185" s="246"/>
      <c r="Y185" s="246"/>
      <c r="Z185" s="246"/>
      <c r="AA185" s="246"/>
      <c r="AC185" s="133" t="str">
        <f>基本調査入力シート!M50</f>
        <v>5-1</v>
      </c>
      <c r="AD185" s="135" t="e">
        <f>基本調査入力シート!N50</f>
        <v>#N/A</v>
      </c>
    </row>
    <row r="186" spans="1:30" ht="14.25" customHeight="1">
      <c r="A186" s="246" t="s">
        <v>461</v>
      </c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  <c r="R186" s="246"/>
      <c r="S186" s="246"/>
      <c r="T186" s="246"/>
      <c r="U186" s="246"/>
      <c r="V186" s="246"/>
      <c r="W186" s="246"/>
      <c r="X186" s="246"/>
      <c r="Y186" s="246"/>
      <c r="Z186" s="246"/>
      <c r="AA186" s="246"/>
      <c r="AC186" s="133" t="str">
        <f>基本調査入力シート!M51</f>
        <v>5-2</v>
      </c>
      <c r="AD186" s="135" t="e">
        <f>基本調査入力シート!N51</f>
        <v>#N/A</v>
      </c>
    </row>
    <row r="187" spans="1:30" ht="14.25" customHeight="1">
      <c r="A187" s="246" t="s">
        <v>463</v>
      </c>
      <c r="B187" s="246"/>
      <c r="C187" s="246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  <c r="S187" s="246"/>
      <c r="T187" s="246"/>
      <c r="U187" s="246"/>
      <c r="V187" s="246"/>
      <c r="W187" s="246"/>
      <c r="X187" s="246"/>
      <c r="Y187" s="246"/>
      <c r="Z187" s="246"/>
      <c r="AA187" s="246"/>
      <c r="AC187" s="133" t="str">
        <f>基本調査入力シート!M52</f>
        <v>5-3</v>
      </c>
      <c r="AD187" s="135" t="e">
        <f>基本調査入力シート!N52</f>
        <v>#N/A</v>
      </c>
    </row>
    <row r="188" spans="1:30" ht="14.25" customHeight="1">
      <c r="A188" s="246" t="s">
        <v>464</v>
      </c>
      <c r="B188" s="246"/>
      <c r="C188" s="246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  <c r="AA188" s="246"/>
      <c r="AC188" s="133" t="str">
        <f>基本調査入力シート!M53</f>
        <v>5-4</v>
      </c>
      <c r="AD188" s="135" t="e">
        <f>基本調査入力シート!N53</f>
        <v>#N/A</v>
      </c>
    </row>
    <row r="189" spans="1:30" ht="14.25" customHeight="1">
      <c r="A189" s="246" t="s">
        <v>465</v>
      </c>
      <c r="B189" s="246"/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  <c r="Z189" s="246"/>
      <c r="AA189" s="246"/>
      <c r="AC189" s="133" t="str">
        <f>基本調査入力シート!M54</f>
        <v>5-5</v>
      </c>
      <c r="AD189" s="135" t="e">
        <f>基本調査入力シート!N54</f>
        <v>#N/A</v>
      </c>
    </row>
    <row r="190" spans="1:30" ht="14.25" customHeight="1">
      <c r="A190" s="246" t="s">
        <v>466</v>
      </c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  <c r="AA190" s="246"/>
      <c r="AC190" s="133" t="str">
        <f>基本調査入力シート!M55</f>
        <v>5-6</v>
      </c>
      <c r="AD190" s="135" t="e">
        <f>基本調査入力シート!N55</f>
        <v>#N/A</v>
      </c>
    </row>
    <row r="191" spans="1:30" ht="14.25" customHeight="1">
      <c r="A191" s="246"/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  <c r="R191" s="246"/>
      <c r="S191" s="246"/>
      <c r="T191" s="246"/>
      <c r="U191" s="246"/>
      <c r="V191" s="246"/>
      <c r="W191" s="246"/>
      <c r="X191" s="246"/>
      <c r="Y191" s="246"/>
      <c r="Z191" s="246"/>
      <c r="AA191" s="246"/>
      <c r="AC191" s="133"/>
      <c r="AD191" s="135"/>
    </row>
    <row r="192" spans="1:30" ht="14.25" customHeight="1">
      <c r="A192" s="246"/>
      <c r="B192" s="246"/>
      <c r="C192" s="246"/>
      <c r="D192" s="246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  <c r="R192" s="246"/>
      <c r="S192" s="246"/>
      <c r="T192" s="246"/>
      <c r="U192" s="246"/>
      <c r="V192" s="246"/>
      <c r="W192" s="246"/>
      <c r="X192" s="246"/>
      <c r="Y192" s="246"/>
      <c r="Z192" s="246"/>
      <c r="AA192" s="246"/>
    </row>
    <row r="193" spans="1:30" ht="14.25" customHeight="1">
      <c r="A193" s="246"/>
      <c r="B193" s="246"/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  <c r="R193" s="246"/>
      <c r="S193" s="246"/>
      <c r="T193" s="246"/>
      <c r="U193" s="246"/>
      <c r="V193" s="246"/>
      <c r="W193" s="246"/>
      <c r="X193" s="246"/>
      <c r="Y193" s="246"/>
      <c r="Z193" s="246"/>
      <c r="AA193" s="246"/>
    </row>
    <row r="194" spans="1:30" ht="14.25" customHeight="1">
      <c r="A194" s="246"/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  <c r="R194" s="246"/>
      <c r="S194" s="246"/>
      <c r="T194" s="246"/>
      <c r="U194" s="246"/>
      <c r="V194" s="246"/>
      <c r="W194" s="246"/>
      <c r="X194" s="246"/>
      <c r="Y194" s="246"/>
      <c r="Z194" s="246"/>
      <c r="AA194" s="246"/>
    </row>
    <row r="195" spans="1:30" ht="14.25" customHeight="1">
      <c r="A195" s="247" t="s">
        <v>160</v>
      </c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  <c r="R195" s="247"/>
      <c r="S195" s="247"/>
      <c r="T195" s="247"/>
      <c r="U195" s="247"/>
      <c r="V195" s="247"/>
      <c r="W195" s="247"/>
      <c r="X195" s="247"/>
      <c r="Y195" s="247"/>
      <c r="Z195" s="247"/>
      <c r="AA195" s="247"/>
    </row>
    <row r="196" spans="1:30" ht="14.25" customHeight="1">
      <c r="A196" s="188" t="s">
        <v>161</v>
      </c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  <c r="R196" s="188"/>
      <c r="S196" s="188"/>
      <c r="T196" s="188"/>
      <c r="U196" s="188"/>
      <c r="V196" s="188"/>
      <c r="W196" s="188"/>
      <c r="X196" s="188"/>
      <c r="Y196" s="188"/>
      <c r="Z196" s="188"/>
      <c r="AA196" s="188"/>
    </row>
    <row r="197" spans="1:30" ht="14.25" customHeight="1">
      <c r="A197" s="246" t="s">
        <v>460</v>
      </c>
      <c r="B197" s="246"/>
      <c r="C197" s="246"/>
      <c r="D197" s="246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  <c r="R197" s="246"/>
      <c r="S197" s="246"/>
      <c r="T197" s="246"/>
      <c r="U197" s="246"/>
      <c r="V197" s="246"/>
      <c r="W197" s="246"/>
      <c r="X197" s="246"/>
      <c r="Y197" s="246"/>
      <c r="Z197" s="246"/>
      <c r="AA197" s="246"/>
    </row>
    <row r="198" spans="1:30" ht="14.25" customHeight="1">
      <c r="A198" s="246"/>
      <c r="B198" s="246"/>
      <c r="C198" s="246"/>
      <c r="D198" s="246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  <c r="R198" s="246"/>
      <c r="S198" s="246"/>
      <c r="T198" s="246"/>
      <c r="U198" s="246"/>
      <c r="V198" s="246"/>
      <c r="W198" s="246"/>
      <c r="X198" s="246"/>
      <c r="Y198" s="246"/>
      <c r="Z198" s="246"/>
      <c r="AA198" s="246"/>
    </row>
    <row r="199" spans="1:30" ht="14.25" customHeight="1">
      <c r="A199" s="246"/>
      <c r="B199" s="246"/>
      <c r="C199" s="246"/>
      <c r="D199" s="246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  <c r="R199" s="246"/>
      <c r="S199" s="246"/>
      <c r="T199" s="246"/>
      <c r="U199" s="246"/>
      <c r="V199" s="246"/>
      <c r="W199" s="246"/>
      <c r="X199" s="246"/>
      <c r="Y199" s="246"/>
      <c r="Z199" s="246"/>
      <c r="AA199" s="246"/>
    </row>
    <row r="200" spans="1:30" ht="14.25" customHeight="1">
      <c r="A200" s="246"/>
      <c r="B200" s="246"/>
      <c r="C200" s="246"/>
      <c r="D200" s="246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  <c r="R200" s="246"/>
      <c r="S200" s="246"/>
      <c r="T200" s="246"/>
      <c r="U200" s="246"/>
      <c r="V200" s="246"/>
      <c r="W200" s="246"/>
      <c r="X200" s="246"/>
      <c r="Y200" s="246"/>
      <c r="Z200" s="246"/>
      <c r="AA200" s="246"/>
    </row>
    <row r="201" spans="1:30" ht="14.25" customHeight="1">
      <c r="A201" s="246"/>
      <c r="B201" s="246"/>
      <c r="C201" s="246"/>
      <c r="D201" s="246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  <c r="R201" s="246"/>
      <c r="S201" s="246"/>
      <c r="T201" s="246"/>
      <c r="U201" s="246"/>
      <c r="V201" s="246"/>
      <c r="W201" s="246"/>
      <c r="X201" s="246"/>
      <c r="Y201" s="246"/>
      <c r="Z201" s="246"/>
      <c r="AA201" s="246"/>
    </row>
    <row r="202" spans="1:30" ht="14.25" customHeight="1">
      <c r="A202" s="246"/>
      <c r="B202" s="246"/>
      <c r="C202" s="246"/>
      <c r="D202" s="246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  <c r="R202" s="246"/>
      <c r="S202" s="246"/>
      <c r="T202" s="246"/>
      <c r="U202" s="246"/>
      <c r="V202" s="246"/>
      <c r="W202" s="246"/>
      <c r="X202" s="246"/>
      <c r="Y202" s="246"/>
      <c r="Z202" s="246"/>
      <c r="AA202" s="246"/>
    </row>
    <row r="203" spans="1:30" ht="14.25" customHeight="1">
      <c r="A203" s="247" t="s">
        <v>162</v>
      </c>
      <c r="B203" s="247"/>
      <c r="C203" s="247"/>
      <c r="D203" s="247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  <c r="R203" s="247"/>
      <c r="S203" s="247"/>
      <c r="T203" s="247"/>
      <c r="U203" s="247"/>
      <c r="V203" s="247"/>
      <c r="W203" s="247"/>
      <c r="X203" s="247"/>
      <c r="Y203" s="247"/>
      <c r="Z203" s="247"/>
      <c r="AA203" s="247"/>
    </row>
    <row r="204" spans="1:30" ht="14.25" customHeight="1">
      <c r="A204" s="248" t="s">
        <v>163</v>
      </c>
      <c r="B204" s="248"/>
      <c r="C204" s="248"/>
      <c r="D204" s="248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  <c r="R204" s="248"/>
      <c r="S204" s="248"/>
      <c r="T204" s="248"/>
      <c r="U204" s="248"/>
      <c r="V204" s="248"/>
      <c r="W204" s="248"/>
      <c r="X204" s="248"/>
      <c r="Y204" s="248"/>
      <c r="Z204" s="248"/>
      <c r="AA204" s="248"/>
    </row>
    <row r="205" spans="1:30" ht="14.25" customHeight="1">
      <c r="A205" s="246"/>
      <c r="B205" s="246"/>
      <c r="C205" s="246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  <c r="AA205" s="246"/>
      <c r="AC205" s="133" t="str">
        <f>基本調査入力シート!M57</f>
        <v>7-1</v>
      </c>
      <c r="AD205" s="135">
        <f>基本調査入力シート!N57</f>
        <v>0</v>
      </c>
    </row>
    <row r="206" spans="1:30" ht="14.25" customHeight="1">
      <c r="A206" s="246"/>
      <c r="B206" s="246"/>
      <c r="C206" s="246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  <c r="R206" s="246"/>
      <c r="S206" s="246"/>
      <c r="T206" s="246"/>
      <c r="U206" s="246"/>
      <c r="V206" s="246"/>
      <c r="W206" s="246"/>
      <c r="X206" s="246"/>
      <c r="Y206" s="246"/>
      <c r="Z206" s="246"/>
      <c r="AA206" s="246"/>
      <c r="AC206" s="133" t="str">
        <f>基本調査入力シート!M58</f>
        <v>7-2</v>
      </c>
      <c r="AD206" s="135">
        <f>基本調査入力シート!N58</f>
        <v>0</v>
      </c>
    </row>
    <row r="207" spans="1:30" ht="14.25" customHeight="1">
      <c r="A207" s="246"/>
      <c r="B207" s="246"/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6"/>
      <c r="U207" s="246"/>
      <c r="V207" s="246"/>
      <c r="W207" s="246"/>
      <c r="X207" s="246"/>
      <c r="Y207" s="246"/>
      <c r="Z207" s="246"/>
      <c r="AA207" s="246"/>
    </row>
    <row r="208" spans="1:30" ht="14.25" customHeight="1">
      <c r="A208" s="246"/>
      <c r="B208" s="246"/>
      <c r="C208" s="246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  <c r="R208" s="246"/>
      <c r="S208" s="246"/>
      <c r="T208" s="246"/>
      <c r="U208" s="246"/>
      <c r="V208" s="246"/>
      <c r="W208" s="246"/>
      <c r="X208" s="246"/>
      <c r="Y208" s="246"/>
      <c r="Z208" s="246"/>
      <c r="AA208" s="246"/>
    </row>
    <row r="209" spans="1:27" ht="14.25" customHeight="1">
      <c r="A209" s="246"/>
      <c r="B209" s="246"/>
      <c r="C209" s="246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  <c r="R209" s="246"/>
      <c r="S209" s="246"/>
      <c r="T209" s="246"/>
      <c r="U209" s="246"/>
      <c r="V209" s="246"/>
      <c r="W209" s="246"/>
      <c r="X209" s="246"/>
      <c r="Y209" s="246"/>
      <c r="Z209" s="246"/>
      <c r="AA209" s="246"/>
    </row>
    <row r="210" spans="1:27" ht="14.25" customHeight="1">
      <c r="A210" s="246"/>
      <c r="B210" s="246"/>
      <c r="C210" s="246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  <c r="AA210" s="246"/>
    </row>
    <row r="211" spans="1:27" ht="14.25" customHeight="1">
      <c r="A211" s="246"/>
      <c r="B211" s="246"/>
      <c r="C211" s="246"/>
      <c r="D211" s="246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  <c r="R211" s="246"/>
      <c r="S211" s="246"/>
      <c r="T211" s="246"/>
      <c r="U211" s="246"/>
      <c r="V211" s="246"/>
      <c r="W211" s="246"/>
      <c r="X211" s="246"/>
      <c r="Y211" s="246"/>
      <c r="Z211" s="246"/>
      <c r="AA211" s="246"/>
    </row>
    <row r="212" spans="1:27" ht="14.25" customHeight="1">
      <c r="A212" s="246"/>
      <c r="B212" s="246"/>
      <c r="C212" s="246"/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  <c r="R212" s="246"/>
      <c r="S212" s="246"/>
      <c r="T212" s="246"/>
      <c r="U212" s="246"/>
      <c r="V212" s="246"/>
      <c r="W212" s="246"/>
      <c r="X212" s="246"/>
      <c r="Y212" s="246"/>
      <c r="Z212" s="246"/>
      <c r="AA212" s="246"/>
    </row>
    <row r="213" spans="1:27" ht="14.25" customHeight="1">
      <c r="A213" s="246"/>
      <c r="B213" s="246"/>
      <c r="C213" s="246"/>
      <c r="D213" s="246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  <c r="R213" s="246"/>
      <c r="S213" s="246"/>
      <c r="T213" s="246"/>
      <c r="U213" s="246"/>
      <c r="V213" s="246"/>
      <c r="W213" s="246"/>
      <c r="X213" s="246"/>
      <c r="Y213" s="246"/>
      <c r="Z213" s="246"/>
      <c r="AA213" s="246"/>
    </row>
    <row r="214" spans="1:27" ht="14.25" customHeight="1">
      <c r="A214" s="242"/>
      <c r="B214" s="242"/>
      <c r="C214" s="242"/>
      <c r="D214" s="242"/>
      <c r="E214" s="242"/>
      <c r="F214" s="242"/>
      <c r="G214" s="242"/>
      <c r="H214" s="242"/>
      <c r="I214" s="242"/>
      <c r="J214" s="242"/>
      <c r="K214" s="242"/>
      <c r="L214" s="242"/>
      <c r="M214" s="242"/>
      <c r="N214" s="242"/>
      <c r="O214" s="242"/>
      <c r="P214" s="242"/>
      <c r="Q214" s="242"/>
      <c r="R214" s="242"/>
      <c r="S214" s="242"/>
      <c r="T214" s="242"/>
      <c r="U214" s="242"/>
      <c r="V214" s="242"/>
      <c r="W214" s="242"/>
      <c r="X214" s="242"/>
      <c r="Y214" s="242"/>
      <c r="Z214" s="242"/>
      <c r="AA214" s="242"/>
    </row>
    <row r="215" spans="1:27" ht="14.25" customHeight="1">
      <c r="A215" s="242"/>
      <c r="B215" s="242"/>
      <c r="C215" s="242"/>
      <c r="D215" s="242"/>
      <c r="E215" s="242"/>
      <c r="F215" s="242"/>
      <c r="G215" s="242"/>
      <c r="H215" s="242"/>
      <c r="I215" s="242"/>
      <c r="J215" s="242"/>
      <c r="K215" s="242"/>
      <c r="L215" s="242"/>
      <c r="M215" s="242"/>
      <c r="N215" s="242"/>
      <c r="O215" s="242"/>
      <c r="P215" s="242"/>
      <c r="Q215" s="242"/>
      <c r="R215" s="242"/>
      <c r="S215" s="242"/>
      <c r="T215" s="242"/>
      <c r="U215" s="242"/>
      <c r="V215" s="242"/>
      <c r="W215" s="242"/>
      <c r="X215" s="242"/>
      <c r="Y215" s="242"/>
      <c r="Z215" s="242"/>
      <c r="AA215" s="242"/>
    </row>
    <row r="216" spans="1:27" ht="14.25" customHeight="1">
      <c r="A216" s="242"/>
      <c r="B216" s="242"/>
      <c r="C216" s="242"/>
      <c r="D216" s="242"/>
      <c r="E216" s="242"/>
      <c r="F216" s="242"/>
      <c r="G216" s="242"/>
      <c r="H216" s="242"/>
      <c r="I216" s="242"/>
      <c r="J216" s="242"/>
      <c r="K216" s="242"/>
      <c r="L216" s="242"/>
      <c r="M216" s="242"/>
      <c r="N216" s="242"/>
      <c r="O216" s="242"/>
      <c r="P216" s="242"/>
      <c r="Q216" s="242"/>
      <c r="R216" s="242"/>
      <c r="S216" s="242"/>
      <c r="T216" s="242"/>
      <c r="U216" s="242"/>
      <c r="V216" s="242"/>
      <c r="W216" s="242"/>
      <c r="X216" s="242"/>
      <c r="Y216" s="242"/>
      <c r="Z216" s="242"/>
      <c r="AA216" s="242"/>
    </row>
    <row r="217" spans="1:27" ht="14.25" customHeight="1">
      <c r="A217" s="242"/>
      <c r="B217" s="242"/>
      <c r="C217" s="242"/>
      <c r="D217" s="242"/>
      <c r="E217" s="242"/>
      <c r="F217" s="242"/>
      <c r="G217" s="242"/>
      <c r="H217" s="242"/>
      <c r="I217" s="242"/>
      <c r="J217" s="242"/>
      <c r="K217" s="242"/>
      <c r="L217" s="242"/>
      <c r="M217" s="242"/>
      <c r="N217" s="242"/>
      <c r="O217" s="242"/>
      <c r="P217" s="242"/>
      <c r="Q217" s="242"/>
      <c r="R217" s="242"/>
      <c r="S217" s="242"/>
      <c r="T217" s="242"/>
      <c r="U217" s="242"/>
      <c r="V217" s="242"/>
      <c r="W217" s="242"/>
      <c r="X217" s="242"/>
      <c r="Y217" s="242"/>
      <c r="Z217" s="242"/>
      <c r="AA217" s="242"/>
    </row>
    <row r="218" spans="1:27" ht="14.25" customHeight="1">
      <c r="A218" s="242"/>
      <c r="B218" s="242"/>
      <c r="C218" s="242"/>
      <c r="D218" s="242"/>
      <c r="E218" s="242"/>
      <c r="F218" s="242"/>
      <c r="G218" s="242"/>
      <c r="H218" s="242"/>
      <c r="I218" s="242"/>
      <c r="J218" s="242"/>
      <c r="K218" s="242"/>
      <c r="L218" s="242"/>
      <c r="M218" s="242"/>
      <c r="N218" s="242"/>
      <c r="O218" s="242"/>
      <c r="P218" s="242"/>
      <c r="Q218" s="242"/>
      <c r="R218" s="242"/>
      <c r="S218" s="242"/>
      <c r="T218" s="242"/>
      <c r="U218" s="242"/>
      <c r="V218" s="242"/>
      <c r="W218" s="242"/>
      <c r="X218" s="242"/>
      <c r="Y218" s="242"/>
      <c r="Z218" s="242"/>
      <c r="AA218" s="242"/>
    </row>
    <row r="219" spans="1:27" ht="18" customHeight="1">
      <c r="A219" s="242"/>
      <c r="B219" s="242"/>
      <c r="C219" s="242"/>
      <c r="D219" s="242"/>
      <c r="E219" s="242"/>
      <c r="F219" s="242"/>
      <c r="G219" s="242"/>
      <c r="H219" s="242"/>
      <c r="I219" s="242"/>
      <c r="J219" s="242"/>
      <c r="K219" s="242"/>
      <c r="L219" s="242"/>
      <c r="M219" s="242"/>
      <c r="N219" s="242"/>
      <c r="O219" s="242"/>
      <c r="P219" s="242"/>
      <c r="Q219" s="242"/>
      <c r="R219" s="242"/>
      <c r="S219" s="242"/>
      <c r="T219" s="242"/>
      <c r="U219" s="242"/>
      <c r="V219" s="242"/>
      <c r="W219" s="242"/>
      <c r="X219" s="242"/>
      <c r="Y219" s="242"/>
      <c r="Z219" s="242"/>
      <c r="AA219" s="242"/>
    </row>
    <row r="220" spans="1:27" ht="18" customHeight="1"/>
    <row r="221" spans="1:27" ht="18" customHeight="1"/>
    <row r="222" spans="1:27" ht="18" customHeight="1"/>
    <row r="223" spans="1:27" ht="18" customHeight="1"/>
    <row r="224" spans="1:27" ht="18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</sheetData>
  <sheetProtection algorithmName="SHA-512" hashValue="mrDiyw6fSORJ5fAWCVZbjFtqa6tXX5iGa4qSqqSlHcqq/6QySKjbQ/ny4GXd/oUeghAVfON209AtT9qSNO+NvQ==" saltValue="+HG5fKGf39joFwc5aKM6PA==" spinCount="100000" sheet="1" objects="1" scenarios="1"/>
  <mergeCells count="260">
    <mergeCell ref="A213:AA213"/>
    <mergeCell ref="A214:AA214"/>
    <mergeCell ref="A186:AA186"/>
    <mergeCell ref="A187:AA187"/>
    <mergeCell ref="A206:AA206"/>
    <mergeCell ref="A207:AA207"/>
    <mergeCell ref="A208:AA208"/>
    <mergeCell ref="A209:AA209"/>
    <mergeCell ref="A210:AA210"/>
    <mergeCell ref="A211:AA211"/>
    <mergeCell ref="A212:AA212"/>
    <mergeCell ref="A40:C40"/>
    <mergeCell ref="D38:N38"/>
    <mergeCell ref="D40:N40"/>
    <mergeCell ref="A44:AA44"/>
    <mergeCell ref="A45:AA45"/>
    <mergeCell ref="A46:C46"/>
    <mergeCell ref="A47:G47"/>
    <mergeCell ref="I47:L47"/>
    <mergeCell ref="E46:J46"/>
    <mergeCell ref="B28:J28"/>
    <mergeCell ref="B29:J29"/>
    <mergeCell ref="P22:W22"/>
    <mergeCell ref="P23:W23"/>
    <mergeCell ref="P24:W24"/>
    <mergeCell ref="P25:W25"/>
    <mergeCell ref="P26:W26"/>
    <mergeCell ref="Q39:AA39"/>
    <mergeCell ref="A36:M36"/>
    <mergeCell ref="A37:D37"/>
    <mergeCell ref="P28:W28"/>
    <mergeCell ref="P29:W29"/>
    <mergeCell ref="P30:W30"/>
    <mergeCell ref="A38:C38"/>
    <mergeCell ref="A39:C39"/>
    <mergeCell ref="A35:D35"/>
    <mergeCell ref="O39:P39"/>
    <mergeCell ref="J33:AA33"/>
    <mergeCell ref="B30:J30"/>
    <mergeCell ref="B31:J31"/>
    <mergeCell ref="A20:AA20"/>
    <mergeCell ref="B21:J21"/>
    <mergeCell ref="P21:W21"/>
    <mergeCell ref="H9:I9"/>
    <mergeCell ref="E9:F9"/>
    <mergeCell ref="K11:L12"/>
    <mergeCell ref="F10:I10"/>
    <mergeCell ref="D11:J11"/>
    <mergeCell ref="D12:J12"/>
    <mergeCell ref="E17:I17"/>
    <mergeCell ref="J17:L17"/>
    <mergeCell ref="R11:S12"/>
    <mergeCell ref="R13:S14"/>
    <mergeCell ref="R15:S17"/>
    <mergeCell ref="A9:C10"/>
    <mergeCell ref="A11:C11"/>
    <mergeCell ref="A12:C12"/>
    <mergeCell ref="D10:E10"/>
    <mergeCell ref="T13:AA14"/>
    <mergeCell ref="T15:AA17"/>
    <mergeCell ref="T11:X12"/>
    <mergeCell ref="R9:AA10"/>
    <mergeCell ref="K9:Q10"/>
    <mergeCell ref="M11:Q12"/>
    <mergeCell ref="P4:Q4"/>
    <mergeCell ref="S4:Z4"/>
    <mergeCell ref="D4:H4"/>
    <mergeCell ref="I4:K4"/>
    <mergeCell ref="D5:K5"/>
    <mergeCell ref="D6:K6"/>
    <mergeCell ref="L5:Q6"/>
    <mergeCell ref="R5:AA6"/>
    <mergeCell ref="A15:C17"/>
    <mergeCell ref="E13:I13"/>
    <mergeCell ref="E15:I15"/>
    <mergeCell ref="A13:C14"/>
    <mergeCell ref="N17:P17"/>
    <mergeCell ref="E14:Q14"/>
    <mergeCell ref="E16:Q16"/>
    <mergeCell ref="M1:O1"/>
    <mergeCell ref="M51:O51"/>
    <mergeCell ref="P51:R51"/>
    <mergeCell ref="S51:V51"/>
    <mergeCell ref="W51:Z51"/>
    <mergeCell ref="E51:F51"/>
    <mergeCell ref="G51:K51"/>
    <mergeCell ref="P1:R1"/>
    <mergeCell ref="S1:V1"/>
    <mergeCell ref="W1:Z1"/>
    <mergeCell ref="B26:J26"/>
    <mergeCell ref="B27:J27"/>
    <mergeCell ref="B24:J24"/>
    <mergeCell ref="B25:J25"/>
    <mergeCell ref="B22:J22"/>
    <mergeCell ref="B23:J23"/>
    <mergeCell ref="P27:W27"/>
    <mergeCell ref="B32:I32"/>
    <mergeCell ref="B33:I33"/>
    <mergeCell ref="J32:AA32"/>
    <mergeCell ref="A5:C5"/>
    <mergeCell ref="A6:C6"/>
    <mergeCell ref="A4:C4"/>
    <mergeCell ref="M4:N4"/>
    <mergeCell ref="A60:AA60"/>
    <mergeCell ref="A61:AA61"/>
    <mergeCell ref="A62:AA62"/>
    <mergeCell ref="A63:AA63"/>
    <mergeCell ref="A64:AA64"/>
    <mergeCell ref="A53:AA53"/>
    <mergeCell ref="B54:AA54"/>
    <mergeCell ref="A55:AA55"/>
    <mergeCell ref="A56:AA56"/>
    <mergeCell ref="A57:AA57"/>
    <mergeCell ref="A58:AA58"/>
    <mergeCell ref="A59:AA59"/>
    <mergeCell ref="A70:AA70"/>
    <mergeCell ref="A71:AA71"/>
    <mergeCell ref="A72:AA72"/>
    <mergeCell ref="A73:AA73"/>
    <mergeCell ref="A74:AA74"/>
    <mergeCell ref="A65:AA65"/>
    <mergeCell ref="A66:AA66"/>
    <mergeCell ref="A67:AA67"/>
    <mergeCell ref="A68:AA68"/>
    <mergeCell ref="A69:AA69"/>
    <mergeCell ref="A80:AA80"/>
    <mergeCell ref="A81:AA81"/>
    <mergeCell ref="A75:AA75"/>
    <mergeCell ref="A76:AA76"/>
    <mergeCell ref="A77:AA77"/>
    <mergeCell ref="A78:AA78"/>
    <mergeCell ref="A79:AA79"/>
    <mergeCell ref="A83:AA83"/>
    <mergeCell ref="A84:AA84"/>
    <mergeCell ref="A82:AA82"/>
    <mergeCell ref="A121:AA121"/>
    <mergeCell ref="A122:AA122"/>
    <mergeCell ref="A123:AA123"/>
    <mergeCell ref="A124:AA124"/>
    <mergeCell ref="A90:AA90"/>
    <mergeCell ref="A91:AA91"/>
    <mergeCell ref="A92:AA92"/>
    <mergeCell ref="A93:AA93"/>
    <mergeCell ref="A94:AA94"/>
    <mergeCell ref="A111:AA111"/>
    <mergeCell ref="A112:AA112"/>
    <mergeCell ref="A113:AA113"/>
    <mergeCell ref="A114:AA114"/>
    <mergeCell ref="A115:AA115"/>
    <mergeCell ref="A116:AA116"/>
    <mergeCell ref="A117:AA117"/>
    <mergeCell ref="A118:AA118"/>
    <mergeCell ref="A119:AA119"/>
    <mergeCell ref="A106:AA106"/>
    <mergeCell ref="A85:AA85"/>
    <mergeCell ref="A86:AA86"/>
    <mergeCell ref="A87:AA87"/>
    <mergeCell ref="A88:AA88"/>
    <mergeCell ref="A89:AA89"/>
    <mergeCell ref="A127:AA127"/>
    <mergeCell ref="A128:AA128"/>
    <mergeCell ref="A129:AA129"/>
    <mergeCell ref="A95:AA95"/>
    <mergeCell ref="A96:AA96"/>
    <mergeCell ref="A97:AA97"/>
    <mergeCell ref="A98:AA98"/>
    <mergeCell ref="A99:AA99"/>
    <mergeCell ref="A100:AA100"/>
    <mergeCell ref="A101:AA101"/>
    <mergeCell ref="A102:AA102"/>
    <mergeCell ref="A103:AA103"/>
    <mergeCell ref="A125:AA125"/>
    <mergeCell ref="A126:AA126"/>
    <mergeCell ref="A107:AA107"/>
    <mergeCell ref="A108:AA108"/>
    <mergeCell ref="A109:AA109"/>
    <mergeCell ref="A110:AA110"/>
    <mergeCell ref="A120:AA120"/>
    <mergeCell ref="A130:AA130"/>
    <mergeCell ref="A131:AA131"/>
    <mergeCell ref="A132:AA132"/>
    <mergeCell ref="A133:AA133"/>
    <mergeCell ref="A134:AA134"/>
    <mergeCell ref="A135:AA135"/>
    <mergeCell ref="A136:AA136"/>
    <mergeCell ref="A137:AA137"/>
    <mergeCell ref="A138:AA138"/>
    <mergeCell ref="A139:AA139"/>
    <mergeCell ref="A140:AA140"/>
    <mergeCell ref="A141:AA141"/>
    <mergeCell ref="A142:AA142"/>
    <mergeCell ref="A143:AA143"/>
    <mergeCell ref="A144:AA144"/>
    <mergeCell ref="A145:AA145"/>
    <mergeCell ref="A146:AA146"/>
    <mergeCell ref="A147:AA147"/>
    <mergeCell ref="A174:AA174"/>
    <mergeCell ref="A175:AA175"/>
    <mergeCell ref="A176:AA176"/>
    <mergeCell ref="A177:AA177"/>
    <mergeCell ref="A178:AA178"/>
    <mergeCell ref="A179:AA179"/>
    <mergeCell ref="A148:AA148"/>
    <mergeCell ref="A149:AA149"/>
    <mergeCell ref="A150:AA150"/>
    <mergeCell ref="A151:AA151"/>
    <mergeCell ref="A152:AA152"/>
    <mergeCell ref="A153:AA153"/>
    <mergeCell ref="A154:AA154"/>
    <mergeCell ref="A155:AA155"/>
    <mergeCell ref="A156:AA156"/>
    <mergeCell ref="W159:Z159"/>
    <mergeCell ref="A183:AA183"/>
    <mergeCell ref="A184:AA184"/>
    <mergeCell ref="A185:AA185"/>
    <mergeCell ref="A205:AA205"/>
    <mergeCell ref="A215:AA215"/>
    <mergeCell ref="A216:AA216"/>
    <mergeCell ref="A157:AA157"/>
    <mergeCell ref="A158:AA158"/>
    <mergeCell ref="A160:AA160"/>
    <mergeCell ref="A161:AA161"/>
    <mergeCell ref="A162:AA162"/>
    <mergeCell ref="A163:AA163"/>
    <mergeCell ref="A193:AA193"/>
    <mergeCell ref="A194:AA194"/>
    <mergeCell ref="A195:AA195"/>
    <mergeCell ref="A164:AA164"/>
    <mergeCell ref="A165:AA165"/>
    <mergeCell ref="A166:AA166"/>
    <mergeCell ref="A167:AA167"/>
    <mergeCell ref="A168:AA168"/>
    <mergeCell ref="A169:AA169"/>
    <mergeCell ref="A170:AA170"/>
    <mergeCell ref="A171:AA171"/>
    <mergeCell ref="A172:AA172"/>
    <mergeCell ref="A217:AA217"/>
    <mergeCell ref="A218:AA218"/>
    <mergeCell ref="A219:AA219"/>
    <mergeCell ref="A105:AA105"/>
    <mergeCell ref="S104:V104"/>
    <mergeCell ref="W104:Z104"/>
    <mergeCell ref="A197:AA197"/>
    <mergeCell ref="A198:AA198"/>
    <mergeCell ref="A199:AA199"/>
    <mergeCell ref="A200:AA200"/>
    <mergeCell ref="A201:AA201"/>
    <mergeCell ref="A202:AA202"/>
    <mergeCell ref="A203:AA203"/>
    <mergeCell ref="A204:AA204"/>
    <mergeCell ref="A173:AA173"/>
    <mergeCell ref="A188:AA188"/>
    <mergeCell ref="A189:AA189"/>
    <mergeCell ref="A190:AA190"/>
    <mergeCell ref="A191:AA191"/>
    <mergeCell ref="A192:AA192"/>
    <mergeCell ref="S159:V159"/>
    <mergeCell ref="A180:AA180"/>
    <mergeCell ref="A181:AA181"/>
    <mergeCell ref="A182:AA182"/>
  </mergeCells>
  <phoneticPr fontId="1"/>
  <printOptions horizontalCentered="1" verticalCentered="1"/>
  <pageMargins left="0.59055118110236227" right="0.59055118110236227" top="0.39370078740157483" bottom="0.39370078740157483" header="0.31496062992125984" footer="0.31496062992125984"/>
  <pageSetup paperSize="9" orientation="portrait" r:id="rId1"/>
  <rowBreaks count="2" manualBreakCount="2">
    <brk id="50" max="26" man="1"/>
    <brk id="103" max="2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8" tint="0.39997558519241921"/>
  </sheetPr>
  <dimension ref="A1:AR143"/>
  <sheetViews>
    <sheetView view="pageBreakPreview" zoomScaleNormal="100" zoomScaleSheetLayoutView="100" zoomScalePageLayoutView="85" workbookViewId="0">
      <selection activeCell="O7" sqref="O7"/>
    </sheetView>
  </sheetViews>
  <sheetFormatPr defaultColWidth="3.875" defaultRowHeight="12"/>
  <cols>
    <col min="1" max="1" width="3.875" style="38" customWidth="1"/>
    <col min="2" max="2" width="3" style="38" customWidth="1"/>
    <col min="3" max="3" width="6.125" style="38" customWidth="1"/>
    <col min="4" max="4" width="3" style="38" customWidth="1"/>
    <col min="5" max="5" width="7" style="38" customWidth="1"/>
    <col min="6" max="6" width="3" style="38" customWidth="1"/>
    <col min="7" max="7" width="7.25" style="38" customWidth="1"/>
    <col min="8" max="8" width="3" style="38" customWidth="1"/>
    <col min="9" max="9" width="7" style="38" customWidth="1"/>
    <col min="10" max="10" width="3" style="38" customWidth="1"/>
    <col min="11" max="11" width="9.125" style="38" customWidth="1"/>
    <col min="12" max="12" width="3.75" style="38" customWidth="1"/>
    <col min="13" max="13" width="11" style="38" customWidth="1"/>
    <col min="14" max="14" width="3" style="38" customWidth="1"/>
    <col min="15" max="15" width="7.25" style="38" customWidth="1"/>
    <col min="16" max="16" width="3" style="38" customWidth="1"/>
    <col min="17" max="17" width="7.375" style="38" customWidth="1"/>
    <col min="18" max="18" width="3" style="38" customWidth="1"/>
    <col min="19" max="19" width="7.5" style="38" customWidth="1"/>
    <col min="20" max="20" width="3" style="38" customWidth="1"/>
    <col min="21" max="21" width="7" style="38" customWidth="1"/>
    <col min="22" max="22" width="0.875" style="38" customWidth="1"/>
    <col min="23" max="33" width="3" style="38" customWidth="1"/>
    <col min="34" max="34" width="6.125" style="38" customWidth="1"/>
    <col min="35" max="39" width="3" style="38" customWidth="1"/>
    <col min="40" max="16384" width="3.875" style="38"/>
  </cols>
  <sheetData>
    <row r="1" spans="1:44" ht="14.25" customHeight="1">
      <c r="A1" s="376" t="s">
        <v>11</v>
      </c>
      <c r="B1" s="376"/>
      <c r="C1" s="356">
        <f>概況調査入力シート!D16</f>
        <v>0</v>
      </c>
      <c r="D1" s="356"/>
      <c r="E1" s="356"/>
      <c r="F1" s="43"/>
      <c r="G1" s="43"/>
      <c r="L1" s="378"/>
      <c r="M1" s="378"/>
      <c r="N1" s="378"/>
      <c r="O1" s="379"/>
      <c r="P1" s="379"/>
      <c r="Q1" s="379"/>
      <c r="R1" s="378"/>
      <c r="S1" s="378"/>
      <c r="T1" s="378"/>
      <c r="U1" s="378"/>
      <c r="V1" s="381"/>
      <c r="W1" s="381"/>
      <c r="X1" s="381"/>
      <c r="Y1" s="381"/>
    </row>
    <row r="2" spans="1:44" ht="14.2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44" ht="14.25" customHeight="1">
      <c r="A3" s="376" t="s">
        <v>134</v>
      </c>
      <c r="B3" s="376"/>
      <c r="C3" s="355">
        <f>概況調査入力シート!D4</f>
        <v>0</v>
      </c>
      <c r="D3" s="355"/>
      <c r="E3" s="355"/>
      <c r="F3" s="93"/>
      <c r="G3" s="93"/>
      <c r="H3" s="71" t="s">
        <v>84</v>
      </c>
      <c r="I3" s="73"/>
      <c r="J3" s="73"/>
      <c r="K3" s="74">
        <v>92163</v>
      </c>
      <c r="L3" s="75"/>
      <c r="M3" s="94"/>
      <c r="O3" s="72"/>
      <c r="P3" s="71" t="s">
        <v>70</v>
      </c>
      <c r="Q3" s="96"/>
      <c r="R3" s="95"/>
      <c r="S3" s="357">
        <f>概況調査入力シート!D17</f>
        <v>0</v>
      </c>
      <c r="T3" s="357"/>
      <c r="V3" s="39"/>
      <c r="W3" s="39"/>
      <c r="X3" s="39"/>
      <c r="Y3" s="39"/>
      <c r="Z3" s="39"/>
    </row>
    <row r="4" spans="1:44" ht="6" customHeight="1">
      <c r="A4" s="40"/>
      <c r="B4" s="40"/>
      <c r="C4" s="41"/>
      <c r="D4" s="41"/>
      <c r="E4" s="41"/>
      <c r="F4" s="41"/>
      <c r="G4" s="41"/>
      <c r="H4" s="40"/>
      <c r="I4" s="40"/>
      <c r="J4" s="40"/>
      <c r="K4" s="42"/>
      <c r="L4" s="40"/>
      <c r="M4" s="40"/>
      <c r="N4" s="42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44" ht="27.75" customHeight="1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44" s="49" customFormat="1" ht="27" customHeight="1">
      <c r="A6" s="374" t="s">
        <v>299</v>
      </c>
      <c r="B6" s="368" t="s">
        <v>361</v>
      </c>
      <c r="C6" s="369"/>
      <c r="D6" s="116" t="str">
        <f>IF(ISBLANK(基本調査入力シート!B4),"□","☑")</f>
        <v>□</v>
      </c>
      <c r="E6" s="124" t="s">
        <v>215</v>
      </c>
      <c r="F6" s="116" t="str">
        <f>IF(ISBLANK(基本調査入力シート!B5),"□","☑")</f>
        <v>□</v>
      </c>
      <c r="G6" s="114" t="s">
        <v>363</v>
      </c>
      <c r="H6" s="127" t="str">
        <f>IF(ISBLANK(基本調査入力シート!B6),"□","☑")</f>
        <v>□</v>
      </c>
      <c r="I6" s="114" t="s">
        <v>364</v>
      </c>
      <c r="J6" s="114"/>
      <c r="K6" s="114"/>
      <c r="L6" s="85" t="s">
        <v>324</v>
      </c>
      <c r="M6" s="86" t="s">
        <v>366</v>
      </c>
      <c r="N6" s="81" t="str">
        <f>IF(基本調査入力シート!B122=1,"☑","□")</f>
        <v>□</v>
      </c>
      <c r="O6" s="50" t="s">
        <v>176</v>
      </c>
      <c r="P6" s="81" t="str">
        <f>IF(基本調査入力シート!B122=2,"☑","□")</f>
        <v>□</v>
      </c>
      <c r="Q6" s="82" t="s">
        <v>369</v>
      </c>
      <c r="R6" s="81" t="str">
        <f>IF(基本調査入力シート!B122=3,"☑","□")</f>
        <v>□</v>
      </c>
      <c r="S6" s="89" t="s">
        <v>365</v>
      </c>
      <c r="T6" s="81" t="str">
        <f>IF(基本調査入力シート!B122=4,"☑","□")</f>
        <v>□</v>
      </c>
      <c r="U6" s="81" t="s">
        <v>168</v>
      </c>
      <c r="V6" s="51"/>
      <c r="W6" s="43"/>
      <c r="X6" s="80"/>
      <c r="Y6" s="80"/>
      <c r="Z6" s="79"/>
      <c r="AA6" s="76"/>
    </row>
    <row r="7" spans="1:44" ht="27" customHeight="1">
      <c r="A7" s="374"/>
      <c r="B7" s="370" t="s">
        <v>362</v>
      </c>
      <c r="C7" s="371"/>
      <c r="D7" s="117" t="str">
        <f>IF(ISBLANK(基本調査入力シート!B7),"□","☑")</f>
        <v>□</v>
      </c>
      <c r="E7" s="123" t="s">
        <v>367</v>
      </c>
      <c r="F7" s="125" t="str">
        <f>IF(ISBLANK(基本調査入力シート!B8),"□","☑")</f>
        <v>□</v>
      </c>
      <c r="G7" s="126" t="s">
        <v>368</v>
      </c>
      <c r="H7" s="121" t="str">
        <f>IF(ISBLANK(基本調査入力シート!B9),"□","☑")</f>
        <v>□</v>
      </c>
      <c r="I7" s="372" t="s">
        <v>259</v>
      </c>
      <c r="J7" s="372"/>
      <c r="K7" s="373"/>
      <c r="L7" s="85" t="s">
        <v>325</v>
      </c>
      <c r="M7" s="86" t="s">
        <v>407</v>
      </c>
      <c r="N7" s="81" t="str">
        <f>IF(基本調査入力シート!B127=1,"☑","□")</f>
        <v>□</v>
      </c>
      <c r="O7" s="50" t="s">
        <v>176</v>
      </c>
      <c r="P7" s="81" t="str">
        <f>IF(基本調査入力シート!B127=2,"☑","□")</f>
        <v>□</v>
      </c>
      <c r="Q7" s="81" t="s">
        <v>168</v>
      </c>
      <c r="R7" s="47"/>
      <c r="S7" s="47"/>
      <c r="T7" s="47"/>
      <c r="U7" s="47"/>
      <c r="V7" s="110"/>
      <c r="W7" s="76"/>
      <c r="X7" s="76"/>
      <c r="Y7" s="76"/>
      <c r="Z7" s="76"/>
      <c r="AA7" s="76"/>
    </row>
    <row r="8" spans="1:44" s="49" customFormat="1" ht="27" customHeight="1">
      <c r="A8" s="374" t="s">
        <v>370</v>
      </c>
      <c r="B8" s="368" t="s">
        <v>479</v>
      </c>
      <c r="C8" s="369"/>
      <c r="D8" s="116" t="str">
        <f>IF(ISBLANK(基本調査入力シート!B11),"□","☑")</f>
        <v>□</v>
      </c>
      <c r="E8" s="114" t="s">
        <v>215</v>
      </c>
      <c r="F8" s="116" t="str">
        <f>IF(ISBLANK(基本調査入力シート!B12),"□","☑")</f>
        <v>□</v>
      </c>
      <c r="G8" s="114" t="s">
        <v>257</v>
      </c>
      <c r="H8" s="127" t="str">
        <f>IF(ISBLANK(基本調査入力シート!B13),"□","☑")</f>
        <v>□</v>
      </c>
      <c r="I8" s="124" t="s">
        <v>372</v>
      </c>
      <c r="J8" s="124"/>
      <c r="K8" s="129"/>
      <c r="L8" s="85" t="s">
        <v>326</v>
      </c>
      <c r="M8" s="86" t="s">
        <v>13</v>
      </c>
      <c r="N8" s="81" t="str">
        <f>IF(基本調査入力シート!B130=1,"☑","□")</f>
        <v>□</v>
      </c>
      <c r="O8" s="50" t="s">
        <v>176</v>
      </c>
      <c r="P8" s="81" t="str">
        <f>IF(基本調査入力シート!B130=2,"☑","□")</f>
        <v>□</v>
      </c>
      <c r="Q8" s="81" t="s">
        <v>168</v>
      </c>
      <c r="R8" s="81"/>
      <c r="S8" s="81"/>
      <c r="T8" s="81"/>
      <c r="U8" s="81"/>
      <c r="V8" s="111"/>
      <c r="W8" s="80"/>
      <c r="X8" s="80"/>
      <c r="Y8" s="80"/>
      <c r="Z8" s="79"/>
      <c r="AA8" s="76"/>
      <c r="AR8" s="52"/>
    </row>
    <row r="9" spans="1:44" ht="27" customHeight="1">
      <c r="A9" s="374"/>
      <c r="B9" s="370" t="s">
        <v>362</v>
      </c>
      <c r="C9" s="371"/>
      <c r="D9" s="117" t="str">
        <f>IF(ISBLANK(基本調査入力シート!B14),"□","☑")</f>
        <v>□</v>
      </c>
      <c r="E9" s="126" t="s">
        <v>373</v>
      </c>
      <c r="F9" s="125" t="str">
        <f>IF(ISBLANK(基本調査入力シート!B15),"□","☑")</f>
        <v>□</v>
      </c>
      <c r="G9" s="126" t="s">
        <v>259</v>
      </c>
      <c r="H9" s="101"/>
      <c r="I9" s="128"/>
      <c r="J9" s="128"/>
      <c r="K9" s="128"/>
      <c r="L9" s="85" t="s">
        <v>327</v>
      </c>
      <c r="M9" s="86" t="s">
        <v>408</v>
      </c>
      <c r="N9" s="81" t="str">
        <f>IF(基本調査入力シート!B133=1,"☑","□")</f>
        <v>□</v>
      </c>
      <c r="O9" s="50" t="s">
        <v>176</v>
      </c>
      <c r="P9" s="81" t="str">
        <f>IF(基本調査入力シート!B133=2,"☑","□")</f>
        <v>□</v>
      </c>
      <c r="Q9" s="81" t="s">
        <v>168</v>
      </c>
      <c r="R9" s="47"/>
      <c r="S9" s="47"/>
      <c r="T9" s="47"/>
      <c r="U9" s="47"/>
      <c r="V9" s="110"/>
      <c r="W9" s="76"/>
      <c r="X9" s="76"/>
      <c r="Y9" s="76"/>
      <c r="Z9" s="76"/>
      <c r="AA9" s="76"/>
    </row>
    <row r="10" spans="1:44" s="49" customFormat="1" ht="27" customHeight="1">
      <c r="A10" s="85" t="s">
        <v>371</v>
      </c>
      <c r="B10" s="359" t="s">
        <v>374</v>
      </c>
      <c r="C10" s="360"/>
      <c r="D10" s="87" t="str">
        <f>IF(基本調査入力シート!B17=1,"☑","□")</f>
        <v>□</v>
      </c>
      <c r="E10" s="50" t="s">
        <v>176</v>
      </c>
      <c r="F10" s="87" t="str">
        <f>IF(基本調査入力シート!B17=2,"☑","□")</f>
        <v>□</v>
      </c>
      <c r="G10" s="50" t="s">
        <v>375</v>
      </c>
      <c r="H10" s="81"/>
      <c r="I10" s="81"/>
      <c r="J10" s="87" t="str">
        <f>IF(基本調査入力シート!B17=3,"☑","□")</f>
        <v>□</v>
      </c>
      <c r="K10" s="50" t="s">
        <v>168</v>
      </c>
      <c r="L10" s="85" t="s">
        <v>328</v>
      </c>
      <c r="M10" s="86" t="s">
        <v>409</v>
      </c>
      <c r="N10" s="81" t="str">
        <f>IF(基本調査入力シート!B136=1,"☑","□")</f>
        <v>□</v>
      </c>
      <c r="O10" s="50" t="s">
        <v>176</v>
      </c>
      <c r="P10" s="81" t="str">
        <f>IF(基本調査入力シート!B136=2,"☑","□")</f>
        <v>□</v>
      </c>
      <c r="Q10" s="81" t="s">
        <v>168</v>
      </c>
      <c r="R10" s="81"/>
      <c r="S10" s="81"/>
      <c r="T10" s="81"/>
      <c r="U10" s="81"/>
      <c r="V10" s="111"/>
      <c r="W10" s="80"/>
      <c r="X10" s="80"/>
      <c r="Y10" s="80"/>
      <c r="Z10" s="79"/>
      <c r="AA10" s="76"/>
    </row>
    <row r="11" spans="1:44" ht="27" customHeight="1">
      <c r="A11" s="85" t="s">
        <v>302</v>
      </c>
      <c r="B11" s="359" t="s">
        <v>378</v>
      </c>
      <c r="C11" s="360"/>
      <c r="D11" s="87" t="str">
        <f>IF(基本調査入力シート!B21=1,"☑","□")</f>
        <v>□</v>
      </c>
      <c r="E11" s="50" t="s">
        <v>176</v>
      </c>
      <c r="F11" s="87" t="str">
        <f>IF(基本調査入力シート!B21=2,"☑","□")</f>
        <v>□</v>
      </c>
      <c r="G11" s="50" t="s">
        <v>375</v>
      </c>
      <c r="H11" s="81"/>
      <c r="I11" s="81"/>
      <c r="J11" s="87" t="str">
        <f>IF(基本調査入力シート!B21=3,"☑","□")</f>
        <v>□</v>
      </c>
      <c r="K11" s="50" t="s">
        <v>168</v>
      </c>
      <c r="L11" s="85" t="s">
        <v>329</v>
      </c>
      <c r="M11" s="86" t="s">
        <v>410</v>
      </c>
      <c r="N11" s="81" t="str">
        <f>IF(基本調査入力シート!B139=1,"☑","□")</f>
        <v>□</v>
      </c>
      <c r="O11" s="50" t="s">
        <v>176</v>
      </c>
      <c r="P11" s="81" t="str">
        <f>IF(基本調査入力シート!B139=2,"☑","□")</f>
        <v>□</v>
      </c>
      <c r="Q11" s="81" t="s">
        <v>168</v>
      </c>
      <c r="R11" s="47"/>
      <c r="S11" s="48"/>
      <c r="T11" s="48"/>
      <c r="U11" s="48"/>
      <c r="V11" s="112"/>
      <c r="W11" s="76"/>
      <c r="X11" s="76"/>
      <c r="Y11" s="76"/>
      <c r="Z11" s="76"/>
      <c r="AA11" s="76"/>
    </row>
    <row r="12" spans="1:44" s="49" customFormat="1" ht="27" customHeight="1">
      <c r="A12" s="85" t="s">
        <v>303</v>
      </c>
      <c r="B12" s="359" t="s">
        <v>379</v>
      </c>
      <c r="C12" s="360"/>
      <c r="D12" s="87" t="str">
        <f>IF(基本調査入力シート!B25=1,"☑","□")</f>
        <v>□</v>
      </c>
      <c r="E12" s="50" t="s">
        <v>176</v>
      </c>
      <c r="F12" s="87" t="str">
        <f>IF(基本調査入力シート!B25=2,"☑","□")</f>
        <v>□</v>
      </c>
      <c r="G12" s="89" t="s">
        <v>376</v>
      </c>
      <c r="H12" s="81" t="str">
        <f>IF(基本調査入力シート!B25=3,"☑","□")</f>
        <v>□</v>
      </c>
      <c r="I12" s="89" t="s">
        <v>442</v>
      </c>
      <c r="J12" s="87" t="str">
        <f>IF(基本調査入力シート!B25=4,"☑","□")</f>
        <v>□</v>
      </c>
      <c r="K12" s="50" t="s">
        <v>168</v>
      </c>
      <c r="L12" s="85" t="s">
        <v>330</v>
      </c>
      <c r="M12" s="86" t="s">
        <v>411</v>
      </c>
      <c r="N12" s="81" t="str">
        <f>IF(基本調査入力シート!B142=1,"☑","□")</f>
        <v>□</v>
      </c>
      <c r="O12" s="50" t="s">
        <v>176</v>
      </c>
      <c r="P12" s="81" t="str">
        <f>IF(基本調査入力シート!B142=2,"☑","□")</f>
        <v>□</v>
      </c>
      <c r="Q12" s="81" t="s">
        <v>168</v>
      </c>
      <c r="R12" s="81"/>
      <c r="S12" s="81"/>
      <c r="T12" s="81"/>
      <c r="U12" s="81"/>
      <c r="V12" s="111"/>
      <c r="W12" s="80"/>
      <c r="X12" s="80"/>
      <c r="Y12" s="80"/>
      <c r="Z12" s="79"/>
      <c r="AA12" s="76"/>
    </row>
    <row r="13" spans="1:44" ht="27" customHeight="1">
      <c r="A13" s="85" t="s">
        <v>304</v>
      </c>
      <c r="B13" s="361" t="s">
        <v>380</v>
      </c>
      <c r="C13" s="362"/>
      <c r="D13" s="87" t="str">
        <f>IF(基本調査入力シート!B30=1,"☑","□")</f>
        <v>□</v>
      </c>
      <c r="E13" s="50" t="s">
        <v>176</v>
      </c>
      <c r="F13" s="87" t="str">
        <f>IF(基本調査入力シート!B30=2,"☑","□")</f>
        <v>□</v>
      </c>
      <c r="G13" s="50" t="s">
        <v>377</v>
      </c>
      <c r="H13" s="47"/>
      <c r="I13" s="47"/>
      <c r="J13" s="87" t="str">
        <f>IF(基本調査入力シート!B30=3,"☑","□")</f>
        <v>□</v>
      </c>
      <c r="K13" s="50" t="s">
        <v>168</v>
      </c>
      <c r="L13" s="85" t="s">
        <v>331</v>
      </c>
      <c r="M13" s="86" t="s">
        <v>412</v>
      </c>
      <c r="N13" s="81" t="str">
        <f>IF(基本調査入力シート!B145=1,"☑","□")</f>
        <v>□</v>
      </c>
      <c r="O13" s="47" t="s">
        <v>215</v>
      </c>
      <c r="P13" s="81" t="str">
        <f>IF(基本調査入力シート!B145=2,"☑","□")</f>
        <v>□</v>
      </c>
      <c r="Q13" s="47" t="s">
        <v>169</v>
      </c>
      <c r="R13" s="47"/>
      <c r="S13" s="83"/>
      <c r="T13" s="81" t="str">
        <f>IF(基本調査入力シート!B145=3,"☑","□")</f>
        <v>□</v>
      </c>
      <c r="U13" s="48" t="s">
        <v>170</v>
      </c>
      <c r="V13" s="112"/>
      <c r="W13" s="76"/>
      <c r="X13" s="76"/>
      <c r="Y13" s="76"/>
      <c r="Z13" s="76"/>
      <c r="AA13" s="76"/>
    </row>
    <row r="14" spans="1:44" s="49" customFormat="1" ht="27" customHeight="1">
      <c r="A14" s="85" t="s">
        <v>305</v>
      </c>
      <c r="B14" s="359" t="s">
        <v>381</v>
      </c>
      <c r="C14" s="360"/>
      <c r="D14" s="87" t="str">
        <f>IF(基本調査入力シート!B34=1,"☑","□")</f>
        <v>□</v>
      </c>
      <c r="E14" s="50" t="s">
        <v>176</v>
      </c>
      <c r="F14" s="87" t="str">
        <f>IF(基本調査入力シート!B34=2,"☑","□")</f>
        <v>□</v>
      </c>
      <c r="G14" s="50" t="s">
        <v>375</v>
      </c>
      <c r="H14" s="81"/>
      <c r="I14" s="81"/>
      <c r="J14" s="87" t="str">
        <f>IF(基本調査入力シート!B34=3,"☑","□")</f>
        <v>□</v>
      </c>
      <c r="K14" s="50" t="s">
        <v>168</v>
      </c>
      <c r="L14" s="85" t="s">
        <v>332</v>
      </c>
      <c r="M14" s="86" t="s">
        <v>434</v>
      </c>
      <c r="N14" s="81" t="str">
        <f>IF(基本調査入力シート!B149=1,"☑","□")</f>
        <v>□</v>
      </c>
      <c r="O14" s="47" t="s">
        <v>215</v>
      </c>
      <c r="P14" s="81" t="str">
        <f>IF(基本調査入力シート!B149=2,"☑","□")</f>
        <v>□</v>
      </c>
      <c r="Q14" s="47" t="s">
        <v>169</v>
      </c>
      <c r="R14" s="47"/>
      <c r="S14" s="83"/>
      <c r="T14" s="81" t="str">
        <f>IF(基本調査入力シート!B149=3,"☑","□")</f>
        <v>□</v>
      </c>
      <c r="U14" s="48" t="s">
        <v>170</v>
      </c>
      <c r="V14" s="111"/>
      <c r="W14" s="80"/>
      <c r="X14" s="80"/>
      <c r="Y14" s="80"/>
      <c r="Z14" s="79"/>
      <c r="AA14" s="76"/>
    </row>
    <row r="15" spans="1:44" ht="27" customHeight="1">
      <c r="A15" s="85" t="s">
        <v>306</v>
      </c>
      <c r="B15" s="359" t="s">
        <v>382</v>
      </c>
      <c r="C15" s="360"/>
      <c r="D15" s="87" t="str">
        <f>IF(基本調査入力シート!B38=1,"☑","□")</f>
        <v>□</v>
      </c>
      <c r="E15" s="50" t="s">
        <v>176</v>
      </c>
      <c r="F15" s="87" t="str">
        <f>IF(基本調査入力シート!B38=2,"☑","□")</f>
        <v>□</v>
      </c>
      <c r="G15" s="50" t="s">
        <v>375</v>
      </c>
      <c r="H15" s="47"/>
      <c r="I15" s="47"/>
      <c r="J15" s="87" t="str">
        <f>IF(基本調査入力シート!B38=3,"☑","□")</f>
        <v>□</v>
      </c>
      <c r="K15" s="50" t="s">
        <v>168</v>
      </c>
      <c r="L15" s="85" t="s">
        <v>333</v>
      </c>
      <c r="M15" s="86" t="s">
        <v>413</v>
      </c>
      <c r="N15" s="81" t="str">
        <f>IF(基本調査入力シート!B153=1,"☑","□")</f>
        <v>□</v>
      </c>
      <c r="O15" s="47" t="s">
        <v>215</v>
      </c>
      <c r="P15" s="81" t="str">
        <f>IF(基本調査入力シート!B153=2,"☑","□")</f>
        <v>□</v>
      </c>
      <c r="Q15" s="47" t="s">
        <v>169</v>
      </c>
      <c r="R15" s="47"/>
      <c r="S15" s="83"/>
      <c r="T15" s="81" t="str">
        <f>IF(基本調査入力シート!B153=3,"☑","□")</f>
        <v>□</v>
      </c>
      <c r="U15" s="48" t="s">
        <v>170</v>
      </c>
      <c r="V15" s="110"/>
      <c r="W15" s="76"/>
      <c r="X15" s="76"/>
      <c r="Y15" s="76"/>
      <c r="Z15" s="76"/>
      <c r="AA15" s="76"/>
    </row>
    <row r="16" spans="1:44" s="49" customFormat="1" ht="27" customHeight="1">
      <c r="A16" s="85" t="s">
        <v>307</v>
      </c>
      <c r="B16" s="361" t="s">
        <v>383</v>
      </c>
      <c r="C16" s="362"/>
      <c r="D16" s="87" t="str">
        <f>IF(基本調査入力シート!B42=1,"☑","□")</f>
        <v>□</v>
      </c>
      <c r="E16" s="50" t="s">
        <v>176</v>
      </c>
      <c r="F16" s="87" t="str">
        <f>IF(基本調査入力シート!B42=2,"☑","□")</f>
        <v>□</v>
      </c>
      <c r="G16" s="50" t="s">
        <v>377</v>
      </c>
      <c r="H16" s="81"/>
      <c r="I16" s="81"/>
      <c r="J16" s="87" t="str">
        <f>IF(基本調査入力シート!B42=3,"☑","□")</f>
        <v>□</v>
      </c>
      <c r="K16" s="50" t="s">
        <v>168</v>
      </c>
      <c r="L16" s="85" t="s">
        <v>334</v>
      </c>
      <c r="M16" s="86" t="s">
        <v>414</v>
      </c>
      <c r="N16" s="81" t="str">
        <f>IF(基本調査入力シート!B157=1,"☑","□")</f>
        <v>□</v>
      </c>
      <c r="O16" s="47" t="s">
        <v>215</v>
      </c>
      <c r="P16" s="81" t="str">
        <f>IF(基本調査入力シート!B157=2,"☑","□")</f>
        <v>□</v>
      </c>
      <c r="Q16" s="47" t="s">
        <v>169</v>
      </c>
      <c r="R16" s="47"/>
      <c r="S16" s="83"/>
      <c r="T16" s="81" t="str">
        <f>IF(基本調査入力シート!B157=3,"☑","□")</f>
        <v>□</v>
      </c>
      <c r="U16" s="48" t="s">
        <v>170</v>
      </c>
      <c r="V16" s="111"/>
      <c r="W16" s="80"/>
      <c r="X16" s="80"/>
      <c r="Y16" s="80"/>
      <c r="Z16" s="79"/>
      <c r="AA16" s="76"/>
    </row>
    <row r="17" spans="1:27" ht="27" customHeight="1">
      <c r="A17" s="85" t="s">
        <v>308</v>
      </c>
      <c r="B17" s="359" t="s">
        <v>384</v>
      </c>
      <c r="C17" s="360"/>
      <c r="D17" s="87" t="str">
        <f>IF(基本調査入力シート!B46=1,"☑","□")</f>
        <v>□</v>
      </c>
      <c r="E17" s="88" t="s">
        <v>184</v>
      </c>
      <c r="F17" s="87" t="str">
        <f>IF(基本調査入力シート!B46=2,"☑","□")</f>
        <v>□</v>
      </c>
      <c r="G17" s="50" t="s">
        <v>166</v>
      </c>
      <c r="H17" s="47" t="str">
        <f>IF(基本調査入力シート!B46=3,"☑","□")</f>
        <v>□</v>
      </c>
      <c r="I17" s="47" t="s">
        <v>167</v>
      </c>
      <c r="J17" s="87" t="str">
        <f>IF(基本調査入力シート!B46=4,"☑","□")</f>
        <v>□</v>
      </c>
      <c r="K17" s="92" t="s">
        <v>185</v>
      </c>
      <c r="L17" s="85" t="s">
        <v>335</v>
      </c>
      <c r="M17" s="86" t="s">
        <v>415</v>
      </c>
      <c r="N17" s="81" t="str">
        <f>IF(基本調査入力シート!B161=1,"☑","□")</f>
        <v>□</v>
      </c>
      <c r="O17" s="47" t="s">
        <v>215</v>
      </c>
      <c r="P17" s="81" t="str">
        <f>IF(基本調査入力シート!B161=2,"☑","□")</f>
        <v>□</v>
      </c>
      <c r="Q17" s="47" t="s">
        <v>169</v>
      </c>
      <c r="R17" s="47"/>
      <c r="S17" s="83"/>
      <c r="T17" s="81" t="str">
        <f>IF(基本調査入力シート!B161=3,"☑","□")</f>
        <v>□</v>
      </c>
      <c r="U17" s="48" t="s">
        <v>170</v>
      </c>
      <c r="V17" s="112"/>
      <c r="W17" s="76"/>
      <c r="X17" s="76"/>
      <c r="Y17" s="76"/>
      <c r="Z17" s="76"/>
      <c r="AA17" s="76"/>
    </row>
    <row r="18" spans="1:27" s="49" customFormat="1" ht="27" customHeight="1">
      <c r="A18" s="85" t="s">
        <v>309</v>
      </c>
      <c r="B18" s="359" t="s">
        <v>385</v>
      </c>
      <c r="C18" s="360"/>
      <c r="D18" s="87" t="str">
        <f>IF(基本調査入力シート!B51=1,"☑","□")</f>
        <v>□</v>
      </c>
      <c r="E18" s="88" t="s">
        <v>184</v>
      </c>
      <c r="F18" s="87" t="str">
        <f>IF(基本調査入力シート!B51=2,"☑","□")</f>
        <v>□</v>
      </c>
      <c r="G18" s="50" t="s">
        <v>166</v>
      </c>
      <c r="H18" s="47" t="str">
        <f>IF(基本調査入力シート!B51=3,"☑","□")</f>
        <v>□</v>
      </c>
      <c r="I18" s="47" t="s">
        <v>167</v>
      </c>
      <c r="J18" s="81"/>
      <c r="K18" s="81"/>
      <c r="L18" s="85" t="s">
        <v>336</v>
      </c>
      <c r="M18" s="86" t="s">
        <v>416</v>
      </c>
      <c r="N18" s="81" t="str">
        <f>IF(基本調査入力シート!B165=1,"☑","□")</f>
        <v>□</v>
      </c>
      <c r="O18" s="47" t="s">
        <v>215</v>
      </c>
      <c r="P18" s="81" t="str">
        <f>IF(基本調査入力シート!B165=2,"☑","□")</f>
        <v>□</v>
      </c>
      <c r="Q18" s="47" t="s">
        <v>169</v>
      </c>
      <c r="R18" s="47"/>
      <c r="S18" s="83"/>
      <c r="T18" s="81" t="str">
        <f>IF(基本調査入力シート!B165=3,"☑","□")</f>
        <v>□</v>
      </c>
      <c r="U18" s="48" t="s">
        <v>170</v>
      </c>
      <c r="V18" s="111"/>
      <c r="W18" s="80"/>
      <c r="X18" s="80"/>
      <c r="Y18" s="80"/>
      <c r="Z18" s="79"/>
      <c r="AA18" s="76"/>
    </row>
    <row r="19" spans="1:27" ht="27" customHeight="1">
      <c r="A19" s="374" t="s">
        <v>310</v>
      </c>
      <c r="B19" s="359" t="s">
        <v>386</v>
      </c>
      <c r="C19" s="360"/>
      <c r="D19" s="122" t="str">
        <f>IF(基本調査入力シート!B55=1,"☑","□")</f>
        <v>□</v>
      </c>
      <c r="E19" s="124" t="s">
        <v>192</v>
      </c>
      <c r="F19" s="116" t="str">
        <f>IF(基本調査入力シート!B55=2,"☑","□")</f>
        <v>□</v>
      </c>
      <c r="G19" s="124" t="s">
        <v>388</v>
      </c>
      <c r="H19" s="98"/>
      <c r="I19" s="120" t="str">
        <f>IF(基本調査入力シート!B55=3,"☑","□")</f>
        <v>□</v>
      </c>
      <c r="J19" s="354" t="s">
        <v>389</v>
      </c>
      <c r="K19" s="358"/>
      <c r="L19" s="85" t="s">
        <v>337</v>
      </c>
      <c r="M19" s="86" t="s">
        <v>417</v>
      </c>
      <c r="N19" s="81" t="str">
        <f>IF(基本調査入力シート!B169=1,"☑","□")</f>
        <v>□</v>
      </c>
      <c r="O19" s="47" t="s">
        <v>215</v>
      </c>
      <c r="P19" s="81" t="str">
        <f>IF(基本調査入力シート!B169=2,"☑","□")</f>
        <v>□</v>
      </c>
      <c r="Q19" s="47" t="s">
        <v>169</v>
      </c>
      <c r="R19" s="47"/>
      <c r="S19" s="83"/>
      <c r="T19" s="81" t="str">
        <f>IF(基本調査入力シート!B169=3,"☑","□")</f>
        <v>□</v>
      </c>
      <c r="U19" s="48" t="s">
        <v>170</v>
      </c>
      <c r="V19" s="112"/>
      <c r="W19" s="76"/>
      <c r="X19" s="76"/>
      <c r="Y19" s="76"/>
      <c r="Z19" s="76"/>
      <c r="AA19" s="76"/>
    </row>
    <row r="20" spans="1:27" ht="27" customHeight="1">
      <c r="A20" s="374"/>
      <c r="B20" s="359"/>
      <c r="C20" s="360"/>
      <c r="D20" s="121" t="str">
        <f>IF(基本調査入力シート!B55=4,"☑","□")</f>
        <v>□</v>
      </c>
      <c r="E20" s="123" t="s">
        <v>390</v>
      </c>
      <c r="F20" s="118"/>
      <c r="G20" s="115"/>
      <c r="H20" s="115"/>
      <c r="I20" s="119" t="str">
        <f>IF(基本調査入力シート!B55=5,"☑","□")</f>
        <v>□</v>
      </c>
      <c r="J20" s="353" t="s">
        <v>391</v>
      </c>
      <c r="K20" s="353"/>
      <c r="L20" s="85" t="s">
        <v>338</v>
      </c>
      <c r="M20" s="86" t="s">
        <v>418</v>
      </c>
      <c r="N20" s="81" t="str">
        <f>IF(基本調査入力シート!B173=1,"☑","□")</f>
        <v>□</v>
      </c>
      <c r="O20" s="47" t="s">
        <v>215</v>
      </c>
      <c r="P20" s="81" t="str">
        <f>IF(基本調査入力シート!B173=2,"☑","□")</f>
        <v>□</v>
      </c>
      <c r="Q20" s="47" t="s">
        <v>169</v>
      </c>
      <c r="R20" s="47"/>
      <c r="S20" s="83"/>
      <c r="T20" s="81" t="str">
        <f>IF(基本調査入力シート!B173=3,"☑","□")</f>
        <v>□</v>
      </c>
      <c r="U20" s="48" t="s">
        <v>170</v>
      </c>
      <c r="V20" s="112"/>
      <c r="W20" s="76"/>
      <c r="X20" s="76"/>
      <c r="Y20" s="76"/>
      <c r="Z20" s="76"/>
      <c r="AA20" s="76"/>
    </row>
    <row r="21" spans="1:27" s="49" customFormat="1" ht="27" customHeight="1">
      <c r="A21" s="374" t="s">
        <v>311</v>
      </c>
      <c r="B21" s="359" t="s">
        <v>387</v>
      </c>
      <c r="C21" s="360"/>
      <c r="D21" s="116" t="str">
        <f>IF(基本調査入力シート!B61=1,"☑","□")</f>
        <v>□</v>
      </c>
      <c r="E21" s="114" t="s">
        <v>192</v>
      </c>
      <c r="F21" s="116" t="str">
        <f>IF(基本調査入力シート!B61=2,"☑","□")</f>
        <v>□</v>
      </c>
      <c r="G21" s="354" t="s">
        <v>392</v>
      </c>
      <c r="H21" s="354"/>
      <c r="I21" s="120" t="str">
        <f>IF(基本調査入力シート!B61=3,"☑","□")</f>
        <v>□</v>
      </c>
      <c r="J21" s="354" t="s">
        <v>393</v>
      </c>
      <c r="K21" s="358"/>
      <c r="L21" s="85" t="s">
        <v>339</v>
      </c>
      <c r="M21" s="86" t="s">
        <v>419</v>
      </c>
      <c r="N21" s="81" t="str">
        <f>IF(基本調査入力シート!B177=1,"☑","□")</f>
        <v>□</v>
      </c>
      <c r="O21" s="47" t="s">
        <v>215</v>
      </c>
      <c r="P21" s="81" t="str">
        <f>IF(基本調査入力シート!B177=2,"☑","□")</f>
        <v>□</v>
      </c>
      <c r="Q21" s="47" t="s">
        <v>169</v>
      </c>
      <c r="R21" s="47"/>
      <c r="S21" s="83"/>
      <c r="T21" s="81" t="str">
        <f>IF(基本調査入力シート!B177=3,"☑","□")</f>
        <v>□</v>
      </c>
      <c r="U21" s="48" t="s">
        <v>170</v>
      </c>
      <c r="V21" s="111"/>
      <c r="W21" s="80"/>
      <c r="X21" s="80"/>
      <c r="Y21" s="80"/>
      <c r="Z21" s="79"/>
      <c r="AA21" s="76"/>
    </row>
    <row r="22" spans="1:27" ht="27" customHeight="1">
      <c r="A22" s="374"/>
      <c r="B22" s="359"/>
      <c r="C22" s="360"/>
      <c r="D22" s="117" t="str">
        <f>IF(基本調査入力シート!B61=4,"☑","□")</f>
        <v>□</v>
      </c>
      <c r="E22" s="115" t="s">
        <v>394</v>
      </c>
      <c r="F22" s="118"/>
      <c r="G22" s="100"/>
      <c r="H22" s="100"/>
      <c r="I22" s="119" t="str">
        <f>IF(基本調査入力シート!B61=5,"☑","□")</f>
        <v>□</v>
      </c>
      <c r="J22" s="353" t="s">
        <v>391</v>
      </c>
      <c r="K22" s="353"/>
      <c r="L22" s="85" t="s">
        <v>340</v>
      </c>
      <c r="M22" s="86" t="s">
        <v>420</v>
      </c>
      <c r="N22" s="81" t="str">
        <f>IF(基本調査入力シート!B181=1,"☑","□")</f>
        <v>□</v>
      </c>
      <c r="O22" s="47" t="s">
        <v>215</v>
      </c>
      <c r="P22" s="81" t="str">
        <f>IF(基本調査入力シート!B181=2,"☑","□")</f>
        <v>□</v>
      </c>
      <c r="Q22" s="47" t="s">
        <v>169</v>
      </c>
      <c r="R22" s="47"/>
      <c r="S22" s="83"/>
      <c r="T22" s="81" t="str">
        <f>IF(基本調査入力シート!B181=3,"☑","□")</f>
        <v>□</v>
      </c>
      <c r="U22" s="48" t="s">
        <v>170</v>
      </c>
      <c r="V22" s="112"/>
      <c r="W22" s="76"/>
      <c r="X22" s="76"/>
      <c r="Y22" s="76"/>
      <c r="Z22" s="76"/>
      <c r="AA22" s="76"/>
    </row>
    <row r="23" spans="1:27" s="49" customFormat="1" ht="27" customHeight="1">
      <c r="A23" s="85" t="s">
        <v>312</v>
      </c>
      <c r="B23" s="359" t="s">
        <v>395</v>
      </c>
      <c r="C23" s="360"/>
      <c r="D23" s="87" t="str">
        <f>IF(基本調査入力シート!B67=1,"☑","□")</f>
        <v>□</v>
      </c>
      <c r="E23" s="90" t="s">
        <v>184</v>
      </c>
      <c r="F23" s="87" t="str">
        <f>IF(基本調査入力シート!B67=2,"☑","□")</f>
        <v>□</v>
      </c>
      <c r="G23" s="81" t="s">
        <v>198</v>
      </c>
      <c r="H23" s="87" t="str">
        <f>IF(基本調査入力シート!B67=3,"☑","□")</f>
        <v>□</v>
      </c>
      <c r="I23" s="50" t="s">
        <v>166</v>
      </c>
      <c r="J23" s="87" t="str">
        <f>IF(基本調査入力シート!B67=4,"☑","□")</f>
        <v>□</v>
      </c>
      <c r="K23" s="50" t="s">
        <v>167</v>
      </c>
      <c r="L23" s="85" t="s">
        <v>341</v>
      </c>
      <c r="M23" s="86" t="s">
        <v>443</v>
      </c>
      <c r="N23" s="81" t="str">
        <f>IF(基本調査入力シート!B185=1,"☑","□")</f>
        <v>□</v>
      </c>
      <c r="O23" s="47" t="s">
        <v>215</v>
      </c>
      <c r="P23" s="81" t="str">
        <f>IF(基本調査入力シート!B185=2,"☑","□")</f>
        <v>□</v>
      </c>
      <c r="Q23" s="47" t="s">
        <v>169</v>
      </c>
      <c r="R23" s="47"/>
      <c r="S23" s="83"/>
      <c r="T23" s="81" t="str">
        <f>IF(基本調査入力シート!B185=3,"☑","□")</f>
        <v>□</v>
      </c>
      <c r="U23" s="48" t="s">
        <v>170</v>
      </c>
      <c r="V23" s="111"/>
      <c r="W23" s="80"/>
      <c r="X23" s="80"/>
      <c r="Y23" s="80"/>
      <c r="Z23" s="79"/>
      <c r="AA23" s="76"/>
    </row>
    <row r="24" spans="1:27" ht="27" customHeight="1">
      <c r="A24" s="85" t="s">
        <v>313</v>
      </c>
      <c r="B24" s="359" t="s">
        <v>396</v>
      </c>
      <c r="C24" s="360"/>
      <c r="D24" s="87" t="str">
        <f>IF(基本調査入力シート!B72=1,"☑","□")</f>
        <v>□</v>
      </c>
      <c r="E24" s="90" t="s">
        <v>184</v>
      </c>
      <c r="F24" s="87" t="str">
        <f>IF(基本調査入力シート!B72=2,"☑","□")</f>
        <v>□</v>
      </c>
      <c r="G24" s="81" t="s">
        <v>198</v>
      </c>
      <c r="H24" s="87" t="str">
        <f>IF(基本調査入力シート!B72=3,"☑","□")</f>
        <v>□</v>
      </c>
      <c r="I24" s="50" t="s">
        <v>166</v>
      </c>
      <c r="J24" s="87" t="str">
        <f>IF(基本調査入力シート!B72=4,"☑","□")</f>
        <v>□</v>
      </c>
      <c r="K24" s="50" t="s">
        <v>167</v>
      </c>
      <c r="L24" s="85" t="s">
        <v>342</v>
      </c>
      <c r="M24" s="86" t="s">
        <v>421</v>
      </c>
      <c r="N24" s="81" t="str">
        <f>IF(基本調査入力シート!B189=1,"☑","□")</f>
        <v>□</v>
      </c>
      <c r="O24" s="47" t="s">
        <v>215</v>
      </c>
      <c r="P24" s="81" t="str">
        <f>IF(基本調査入力シート!B189=2,"☑","□")</f>
        <v>□</v>
      </c>
      <c r="Q24" s="47" t="s">
        <v>169</v>
      </c>
      <c r="R24" s="47"/>
      <c r="S24" s="83"/>
      <c r="T24" s="81" t="str">
        <f>IF(基本調査入力シート!B189=3,"☑","□")</f>
        <v>□</v>
      </c>
      <c r="U24" s="48" t="s">
        <v>170</v>
      </c>
      <c r="V24" s="112"/>
      <c r="W24" s="76"/>
      <c r="X24" s="76"/>
      <c r="Y24" s="76"/>
      <c r="Z24" s="76"/>
      <c r="AA24" s="76"/>
    </row>
    <row r="25" spans="1:27" s="49" customFormat="1" ht="27" customHeight="1">
      <c r="A25" s="85" t="s">
        <v>314</v>
      </c>
      <c r="B25" s="359" t="s">
        <v>397</v>
      </c>
      <c r="C25" s="360"/>
      <c r="D25" s="87" t="str">
        <f>IF(基本調査入力シート!B77=1,"☑","□")</f>
        <v>□</v>
      </c>
      <c r="E25" s="90" t="s">
        <v>176</v>
      </c>
      <c r="F25" s="87" t="str">
        <f>IF(基本調査入力シート!B77=2,"☑","□")</f>
        <v>□</v>
      </c>
      <c r="G25" s="81" t="s">
        <v>198</v>
      </c>
      <c r="H25" s="87" t="str">
        <f>IF(基本調査入力シート!B77=3,"☑","□")</f>
        <v>□</v>
      </c>
      <c r="I25" s="50" t="s">
        <v>168</v>
      </c>
      <c r="J25" s="81"/>
      <c r="K25" s="50"/>
      <c r="L25" s="85" t="s">
        <v>343</v>
      </c>
      <c r="M25" s="86" t="s">
        <v>422</v>
      </c>
      <c r="N25" s="81" t="str">
        <f>IF(基本調査入力シート!B193=1,"☑","□")</f>
        <v>□</v>
      </c>
      <c r="O25" s="47" t="s">
        <v>215</v>
      </c>
      <c r="P25" s="81" t="str">
        <f>IF(基本調査入力シート!B193=2,"☑","□")</f>
        <v>□</v>
      </c>
      <c r="Q25" s="47" t="s">
        <v>169</v>
      </c>
      <c r="R25" s="47"/>
      <c r="S25" s="83"/>
      <c r="T25" s="81" t="str">
        <f>IF(基本調査入力シート!B193=3,"☑","□")</f>
        <v>□</v>
      </c>
      <c r="U25" s="48" t="s">
        <v>170</v>
      </c>
      <c r="V25" s="111"/>
      <c r="W25" s="80"/>
      <c r="X25" s="80"/>
      <c r="Y25" s="80"/>
      <c r="Z25" s="79"/>
      <c r="AA25" s="76"/>
    </row>
    <row r="26" spans="1:27" ht="27" customHeight="1">
      <c r="A26" s="85" t="s">
        <v>315</v>
      </c>
      <c r="B26" s="359" t="s">
        <v>398</v>
      </c>
      <c r="C26" s="360"/>
      <c r="D26" s="87" t="str">
        <f>IF(基本調査入力シート!B81=1,"☑","□")</f>
        <v>□</v>
      </c>
      <c r="E26" s="90" t="s">
        <v>184</v>
      </c>
      <c r="F26" s="87" t="str">
        <f>IF(基本調査入力シート!B81=2,"☑","□")</f>
        <v>□</v>
      </c>
      <c r="G26" s="81" t="s">
        <v>198</v>
      </c>
      <c r="H26" s="87" t="str">
        <f>IF(基本調査入力シート!B81=3,"☑","□")</f>
        <v>□</v>
      </c>
      <c r="I26" s="50" t="s">
        <v>166</v>
      </c>
      <c r="J26" s="87" t="str">
        <f>IF(基本調査入力シート!B81=4,"☑","□")</f>
        <v>□</v>
      </c>
      <c r="K26" s="50" t="s">
        <v>167</v>
      </c>
      <c r="L26" s="85" t="s">
        <v>344</v>
      </c>
      <c r="M26" s="86" t="s">
        <v>423</v>
      </c>
      <c r="N26" s="81" t="str">
        <f>IF(基本調査入力シート!B197=1,"☑","□")</f>
        <v>□</v>
      </c>
      <c r="O26" s="47" t="s">
        <v>215</v>
      </c>
      <c r="P26" s="81" t="str">
        <f>IF(基本調査入力シート!B197=2,"☑","□")</f>
        <v>□</v>
      </c>
      <c r="Q26" s="47" t="s">
        <v>169</v>
      </c>
      <c r="R26" s="47"/>
      <c r="S26" s="83"/>
      <c r="T26" s="81" t="str">
        <f>IF(基本調査入力シート!B197=3,"☑","□")</f>
        <v>□</v>
      </c>
      <c r="U26" s="48" t="s">
        <v>170</v>
      </c>
      <c r="V26" s="112"/>
      <c r="W26" s="76"/>
      <c r="X26" s="76"/>
      <c r="Y26" s="76"/>
      <c r="Z26" s="76"/>
      <c r="AA26" s="76"/>
    </row>
    <row r="27" spans="1:27" s="49" customFormat="1" ht="27" customHeight="1">
      <c r="A27" s="85" t="s">
        <v>316</v>
      </c>
      <c r="B27" s="359" t="s">
        <v>399</v>
      </c>
      <c r="C27" s="360"/>
      <c r="D27" s="87" t="str">
        <f>IF(基本調査入力シート!B86=1,"☑","□")</f>
        <v>□</v>
      </c>
      <c r="E27" s="90" t="s">
        <v>184</v>
      </c>
      <c r="F27" s="87" t="str">
        <f>IF(基本調査入力シート!B86=2,"☑","□")</f>
        <v>□</v>
      </c>
      <c r="G27" s="81" t="s">
        <v>198</v>
      </c>
      <c r="H27" s="87" t="str">
        <f>IF(基本調査入力シート!B86=3,"☑","□")</f>
        <v>□</v>
      </c>
      <c r="I27" s="50" t="s">
        <v>166</v>
      </c>
      <c r="J27" s="87" t="str">
        <f>IF(基本調査入力シート!B86=4,"☑","□")</f>
        <v>□</v>
      </c>
      <c r="K27" s="50" t="s">
        <v>167</v>
      </c>
      <c r="L27" s="85" t="s">
        <v>345</v>
      </c>
      <c r="M27" s="86" t="s">
        <v>429</v>
      </c>
      <c r="N27" s="81" t="str">
        <f>IF(基本調査入力シート!B201=1,"☑","□")</f>
        <v>□</v>
      </c>
      <c r="O27" s="47" t="s">
        <v>215</v>
      </c>
      <c r="P27" s="81" t="str">
        <f>IF(基本調査入力シート!B201=2,"☑","□")</f>
        <v>□</v>
      </c>
      <c r="Q27" s="47" t="s">
        <v>169</v>
      </c>
      <c r="R27" s="47"/>
      <c r="S27" s="83"/>
      <c r="T27" s="81" t="str">
        <f>IF(基本調査入力シート!B201=3,"☑","□")</f>
        <v>□</v>
      </c>
      <c r="U27" s="48" t="s">
        <v>170</v>
      </c>
      <c r="V27" s="111"/>
      <c r="W27" s="80"/>
      <c r="X27" s="80"/>
      <c r="Y27" s="80"/>
      <c r="Z27" s="79"/>
      <c r="AA27" s="76"/>
    </row>
    <row r="28" spans="1:27" ht="27" customHeight="1">
      <c r="A28" s="85" t="s">
        <v>317</v>
      </c>
      <c r="B28" s="359" t="s">
        <v>400</v>
      </c>
      <c r="C28" s="360"/>
      <c r="D28" s="87" t="str">
        <f>IF(基本調査入力シート!B91=1,"☑","□")</f>
        <v>□</v>
      </c>
      <c r="E28" s="90" t="s">
        <v>184</v>
      </c>
      <c r="F28" s="87" t="str">
        <f>IF(基本調査入力シート!B91=2,"☑","□")</f>
        <v>□</v>
      </c>
      <c r="G28" s="81" t="s">
        <v>198</v>
      </c>
      <c r="H28" s="87" t="str">
        <f>IF(基本調査入力シート!B91=3,"☑","□")</f>
        <v>□</v>
      </c>
      <c r="I28" s="50" t="s">
        <v>166</v>
      </c>
      <c r="J28" s="87" t="str">
        <f>IF(基本調査入力シート!B91=4,"☑","□")</f>
        <v>□</v>
      </c>
      <c r="K28" s="50" t="s">
        <v>167</v>
      </c>
      <c r="L28" s="85" t="s">
        <v>346</v>
      </c>
      <c r="M28" s="86" t="s">
        <v>430</v>
      </c>
      <c r="N28" s="81" t="str">
        <f>IF(基本調査入力シート!B205=1,"☑","□")</f>
        <v>□</v>
      </c>
      <c r="O28" s="47" t="s">
        <v>215</v>
      </c>
      <c r="P28" s="81" t="str">
        <f>IF(基本調査入力シート!B205=2,"☑","□")</f>
        <v>□</v>
      </c>
      <c r="Q28" s="47" t="s">
        <v>169</v>
      </c>
      <c r="R28" s="47"/>
      <c r="S28" s="83"/>
      <c r="T28" s="81" t="str">
        <f>IF(基本調査入力シート!B205=3,"☑","□")</f>
        <v>□</v>
      </c>
      <c r="U28" s="48" t="s">
        <v>170</v>
      </c>
      <c r="V28" s="112"/>
      <c r="W28" s="76"/>
      <c r="X28" s="76"/>
      <c r="Y28" s="76"/>
      <c r="Z28" s="76"/>
      <c r="AA28" s="76"/>
    </row>
    <row r="29" spans="1:27" s="49" customFormat="1" ht="27" customHeight="1">
      <c r="A29" s="85" t="s">
        <v>318</v>
      </c>
      <c r="B29" s="359" t="s">
        <v>401</v>
      </c>
      <c r="C29" s="360"/>
      <c r="D29" s="87" t="str">
        <f>IF(基本調査入力シート!B96=1,"☑","□")</f>
        <v>□</v>
      </c>
      <c r="E29" s="90" t="s">
        <v>184</v>
      </c>
      <c r="F29" s="87" t="str">
        <f>IF(基本調査入力シート!B96=2,"☑","□")</f>
        <v>□</v>
      </c>
      <c r="G29" s="81" t="s">
        <v>166</v>
      </c>
      <c r="H29" s="87" t="str">
        <f>IF(基本調査入力シート!B96=3,"☑","□")</f>
        <v>□</v>
      </c>
      <c r="I29" s="50" t="s">
        <v>167</v>
      </c>
      <c r="J29" s="81"/>
      <c r="K29" s="50"/>
      <c r="L29" s="85" t="s">
        <v>347</v>
      </c>
      <c r="M29" s="86" t="s">
        <v>431</v>
      </c>
      <c r="N29" s="81" t="str">
        <f>IF(基本調査入力シート!B209=1,"☑","□")</f>
        <v>□</v>
      </c>
      <c r="O29" s="47" t="s">
        <v>215</v>
      </c>
      <c r="P29" s="81" t="str">
        <f>IF(基本調査入力シート!B209=2,"☑","□")</f>
        <v>□</v>
      </c>
      <c r="Q29" s="47" t="s">
        <v>169</v>
      </c>
      <c r="R29" s="47"/>
      <c r="S29" s="83"/>
      <c r="T29" s="81" t="str">
        <f>IF(基本調査入力シート!B209=3,"☑","□")</f>
        <v>□</v>
      </c>
      <c r="U29" s="48" t="s">
        <v>170</v>
      </c>
      <c r="V29" s="111"/>
      <c r="W29" s="80"/>
      <c r="X29" s="80"/>
      <c r="Y29" s="80"/>
      <c r="Z29" s="79"/>
      <c r="AA29" s="76"/>
    </row>
    <row r="30" spans="1:27" ht="27" customHeight="1">
      <c r="A30" s="85" t="s">
        <v>319</v>
      </c>
      <c r="B30" s="359" t="s">
        <v>402</v>
      </c>
      <c r="C30" s="360"/>
      <c r="D30" s="87" t="str">
        <f>IF(基本調査入力シート!B100=1,"☑","□")</f>
        <v>□</v>
      </c>
      <c r="E30" s="90" t="s">
        <v>184</v>
      </c>
      <c r="F30" s="87" t="str">
        <f>IF(基本調査入力シート!B100=2,"☑","□")</f>
        <v>□</v>
      </c>
      <c r="G30" s="81" t="s">
        <v>166</v>
      </c>
      <c r="H30" s="87" t="str">
        <f>IF(基本調査入力シート!B100=3,"☑","□")</f>
        <v>□</v>
      </c>
      <c r="I30" s="50" t="s">
        <v>167</v>
      </c>
      <c r="J30" s="81"/>
      <c r="K30" s="50"/>
      <c r="L30" s="85" t="s">
        <v>348</v>
      </c>
      <c r="M30" s="86" t="s">
        <v>424</v>
      </c>
      <c r="N30" s="81" t="str">
        <f>IF(基本調査入力シート!B213=1,"☑","□")</f>
        <v>□</v>
      </c>
      <c r="O30" s="88" t="s">
        <v>184</v>
      </c>
      <c r="P30" s="81" t="str">
        <f>IF(基本調査入力シート!B213=2,"☑","□")</f>
        <v>□</v>
      </c>
      <c r="Q30" s="50" t="s">
        <v>166</v>
      </c>
      <c r="R30" s="47"/>
      <c r="S30" s="83"/>
      <c r="T30" s="81" t="str">
        <f>IF(基本調査入力シート!B213=3,"☑","□")</f>
        <v>□</v>
      </c>
      <c r="U30" s="50" t="s">
        <v>167</v>
      </c>
      <c r="V30" s="112"/>
      <c r="W30" s="76"/>
      <c r="X30" s="76"/>
      <c r="Y30" s="76"/>
      <c r="Z30" s="76"/>
      <c r="AA30" s="76"/>
    </row>
    <row r="31" spans="1:27" ht="27" customHeight="1">
      <c r="A31" s="85" t="s">
        <v>320</v>
      </c>
      <c r="B31" s="359" t="s">
        <v>403</v>
      </c>
      <c r="C31" s="360"/>
      <c r="D31" s="87" t="str">
        <f>IF(基本調査入力シート!B104=1,"☑","□")</f>
        <v>□</v>
      </c>
      <c r="E31" s="90" t="s">
        <v>184</v>
      </c>
      <c r="F31" s="87" t="str">
        <f>IF(基本調査入力シート!B104=2,"☑","□")</f>
        <v>□</v>
      </c>
      <c r="G31" s="81" t="s">
        <v>166</v>
      </c>
      <c r="H31" s="87" t="str">
        <f>IF(基本調査入力シート!B104=3,"☑","□")</f>
        <v>□</v>
      </c>
      <c r="I31" s="50" t="s">
        <v>167</v>
      </c>
      <c r="J31" s="81"/>
      <c r="K31" s="50"/>
      <c r="L31" s="85" t="s">
        <v>349</v>
      </c>
      <c r="M31" s="86" t="s">
        <v>425</v>
      </c>
      <c r="N31" s="81" t="str">
        <f>IF(基本調査入力シート!B217=1,"☑","□")</f>
        <v>□</v>
      </c>
      <c r="O31" s="88" t="s">
        <v>184</v>
      </c>
      <c r="P31" s="81" t="str">
        <f>IF(基本調査入力シート!B217=2,"☑","□")</f>
        <v>□</v>
      </c>
      <c r="Q31" s="50" t="s">
        <v>166</v>
      </c>
      <c r="R31" s="47"/>
      <c r="S31" s="83"/>
      <c r="T31" s="81" t="str">
        <f>IF(基本調査入力シート!B217=3,"☑","□")</f>
        <v>□</v>
      </c>
      <c r="U31" s="50" t="s">
        <v>167</v>
      </c>
      <c r="V31" s="110"/>
      <c r="W31" s="76"/>
      <c r="X31" s="76"/>
      <c r="Y31" s="76"/>
      <c r="Z31" s="76"/>
      <c r="AA31" s="76"/>
    </row>
    <row r="32" spans="1:27" ht="27" customHeight="1">
      <c r="A32" s="85" t="s">
        <v>321</v>
      </c>
      <c r="B32" s="359" t="s">
        <v>404</v>
      </c>
      <c r="C32" s="360"/>
      <c r="D32" s="87" t="str">
        <f>IF(基本調査入力シート!B108=1,"☑","□")</f>
        <v>□</v>
      </c>
      <c r="E32" s="90" t="s">
        <v>184</v>
      </c>
      <c r="F32" s="87" t="str">
        <f>IF(基本調査入力シート!B108=2,"☑","□")</f>
        <v>□</v>
      </c>
      <c r="G32" s="81" t="s">
        <v>198</v>
      </c>
      <c r="H32" s="87" t="str">
        <f>IF(基本調査入力シート!B108=3,"☑","□")</f>
        <v>□</v>
      </c>
      <c r="I32" s="50" t="s">
        <v>166</v>
      </c>
      <c r="J32" s="87" t="str">
        <f>IF(基本調査入力シート!B108=4,"☑","□")</f>
        <v>□</v>
      </c>
      <c r="K32" s="50" t="s">
        <v>167</v>
      </c>
      <c r="L32" s="85" t="s">
        <v>350</v>
      </c>
      <c r="M32" s="86" t="s">
        <v>432</v>
      </c>
      <c r="N32" s="81" t="str">
        <f>IF(基本調査入力シート!B221=1,"☑","□")</f>
        <v>□</v>
      </c>
      <c r="O32" s="50" t="s">
        <v>176</v>
      </c>
      <c r="P32" s="81" t="str">
        <f>IF(基本調査入力シート!B221=2,"☑","□")</f>
        <v>□</v>
      </c>
      <c r="Q32" s="89" t="s">
        <v>428</v>
      </c>
      <c r="R32" s="81" t="str">
        <f>IF(基本調査入力シート!B221=3,"☑","□")</f>
        <v>□</v>
      </c>
      <c r="S32" s="89" t="s">
        <v>218</v>
      </c>
      <c r="T32" s="81" t="str">
        <f>IF(基本調査入力シート!B221=4,"☑","□")</f>
        <v>□</v>
      </c>
      <c r="U32" s="81" t="s">
        <v>168</v>
      </c>
      <c r="V32" s="110"/>
      <c r="W32" s="76"/>
      <c r="X32" s="76"/>
      <c r="Y32" s="76"/>
      <c r="Z32" s="76"/>
      <c r="AA32" s="76"/>
    </row>
    <row r="33" spans="1:27" ht="27" customHeight="1">
      <c r="A33" s="85" t="s">
        <v>322</v>
      </c>
      <c r="B33" s="365" t="s">
        <v>406</v>
      </c>
      <c r="C33" s="360"/>
      <c r="D33" s="87" t="str">
        <f>IF(基本調査入力シート!B113=1,"☑","□")</f>
        <v>□</v>
      </c>
      <c r="E33" s="90" t="s">
        <v>184</v>
      </c>
      <c r="F33" s="87" t="str">
        <f>IF(基本調査入力シート!B113=2,"☑","□")</f>
        <v>□</v>
      </c>
      <c r="G33" s="81" t="s">
        <v>198</v>
      </c>
      <c r="H33" s="87" t="str">
        <f>IF(基本調査入力シート!B113=3,"☑","□")</f>
        <v>□</v>
      </c>
      <c r="I33" s="50" t="s">
        <v>166</v>
      </c>
      <c r="J33" s="87" t="str">
        <f>IF(基本調査入力シート!B113=4,"☑","□")</f>
        <v>□</v>
      </c>
      <c r="K33" s="50" t="s">
        <v>167</v>
      </c>
      <c r="L33" s="85" t="s">
        <v>351</v>
      </c>
      <c r="M33" s="86" t="s">
        <v>433</v>
      </c>
      <c r="N33" s="81" t="str">
        <f>IF(基本調査入力シート!B226=1,"☑","□")</f>
        <v>□</v>
      </c>
      <c r="O33" s="50" t="s">
        <v>215</v>
      </c>
      <c r="P33" s="81" t="str">
        <f>IF(基本調査入力シート!B226=2,"☑","□")</f>
        <v>□</v>
      </c>
      <c r="Q33" s="47" t="s">
        <v>169</v>
      </c>
      <c r="R33" s="47"/>
      <c r="S33" s="83"/>
      <c r="T33" s="81" t="str">
        <f>IF(基本調査入力シート!B226=3,"☑","□")</f>
        <v>□</v>
      </c>
      <c r="U33" s="48" t="s">
        <v>170</v>
      </c>
      <c r="V33" s="110"/>
      <c r="W33" s="76"/>
      <c r="X33" s="76"/>
      <c r="Y33" s="76"/>
      <c r="Z33" s="76"/>
      <c r="AA33" s="76"/>
    </row>
    <row r="34" spans="1:27" ht="27" customHeight="1">
      <c r="A34" s="85" t="s">
        <v>323</v>
      </c>
      <c r="B34" s="359" t="s">
        <v>405</v>
      </c>
      <c r="C34" s="360"/>
      <c r="D34" s="87" t="str">
        <f>IF(基本調査入力シート!B118=1,"☑","□")</f>
        <v>□</v>
      </c>
      <c r="E34" s="91" t="s">
        <v>209</v>
      </c>
      <c r="F34" s="87" t="str">
        <f>IF(基本調査入力シート!B118=2,"☑","□")</f>
        <v>□</v>
      </c>
      <c r="G34" s="81" t="s">
        <v>210</v>
      </c>
      <c r="H34" s="87" t="str">
        <f>IF(基本調査入力シート!B118=3,"☑","□")</f>
        <v>□</v>
      </c>
      <c r="I34" s="50" t="s">
        <v>211</v>
      </c>
      <c r="J34" s="81"/>
      <c r="K34" s="81"/>
      <c r="L34" s="85" t="s">
        <v>352</v>
      </c>
      <c r="M34" s="86" t="s">
        <v>426</v>
      </c>
      <c r="N34" s="81" t="str">
        <f>IF(基本調査入力シート!B230=1,"☑","□")</f>
        <v>□</v>
      </c>
      <c r="O34" s="88" t="s">
        <v>184</v>
      </c>
      <c r="P34" s="81" t="str">
        <f>IF(基本調査入力シート!B230=2,"☑","□")</f>
        <v>□</v>
      </c>
      <c r="Q34" s="50" t="s">
        <v>198</v>
      </c>
      <c r="R34" s="81" t="str">
        <f>IF(基本調査入力シート!B230=3,"☑","□")</f>
        <v>□</v>
      </c>
      <c r="S34" s="50" t="s">
        <v>166</v>
      </c>
      <c r="T34" s="81" t="str">
        <f>IF(基本調査入力シート!B230=4,"☑","□")</f>
        <v>□</v>
      </c>
      <c r="U34" s="81" t="s">
        <v>167</v>
      </c>
      <c r="V34" s="110"/>
      <c r="W34" s="76"/>
      <c r="X34" s="76"/>
      <c r="Y34" s="76"/>
      <c r="Z34" s="76"/>
      <c r="AA34" s="76"/>
    </row>
    <row r="35" spans="1:27" ht="27" customHeight="1">
      <c r="A35" s="84"/>
      <c r="B35" s="366"/>
      <c r="C35" s="366"/>
      <c r="D35" s="81"/>
      <c r="E35" s="47"/>
      <c r="F35" s="47"/>
      <c r="G35" s="47"/>
      <c r="H35" s="47"/>
      <c r="I35" s="47"/>
      <c r="J35" s="47"/>
      <c r="K35" s="47"/>
      <c r="L35" s="85" t="s">
        <v>353</v>
      </c>
      <c r="M35" s="86" t="s">
        <v>427</v>
      </c>
      <c r="N35" s="81" t="str">
        <f>IF(基本調査入力シート!B235=1,"☑","□")</f>
        <v>□</v>
      </c>
      <c r="O35" s="88" t="s">
        <v>184</v>
      </c>
      <c r="P35" s="81" t="str">
        <f>IF(基本調査入力シート!B235=2,"☑","□")</f>
        <v>□</v>
      </c>
      <c r="Q35" s="50" t="s">
        <v>198</v>
      </c>
      <c r="R35" s="81" t="str">
        <f>IF(基本調査入力シート!B235=3,"☑","□")</f>
        <v>□</v>
      </c>
      <c r="S35" s="50" t="s">
        <v>166</v>
      </c>
      <c r="T35" s="81" t="str">
        <f>IF(基本調査入力シート!B235=4,"☑","□")</f>
        <v>□</v>
      </c>
      <c r="U35" s="81" t="s">
        <v>167</v>
      </c>
      <c r="V35" s="110"/>
      <c r="W35" s="76"/>
      <c r="X35" s="76"/>
      <c r="Y35" s="76"/>
      <c r="Z35" s="76"/>
      <c r="AA35" s="76"/>
    </row>
    <row r="36" spans="1:27" ht="13.5" customHeight="1">
      <c r="A36" s="367">
        <v>6</v>
      </c>
      <c r="B36" s="363" t="s">
        <v>234</v>
      </c>
      <c r="C36" s="363"/>
      <c r="D36" s="97" t="str">
        <f>IF(基本調査入力シート!B245="〇","☑","□")</f>
        <v>□</v>
      </c>
      <c r="E36" s="98" t="s">
        <v>437</v>
      </c>
      <c r="F36" s="99"/>
      <c r="G36" s="99"/>
      <c r="H36" s="98"/>
      <c r="I36" s="98"/>
      <c r="J36" s="97" t="str">
        <f>IF(基本調査入力シート!B246="〇","☑","□")</f>
        <v>□</v>
      </c>
      <c r="K36" s="98" t="s">
        <v>436</v>
      </c>
      <c r="L36" s="98"/>
      <c r="M36" s="98"/>
      <c r="N36" s="97" t="str">
        <f>IF(基本調査入力シート!B247="〇","☑","□")</f>
        <v>□</v>
      </c>
      <c r="O36" s="98" t="s">
        <v>224</v>
      </c>
      <c r="P36" s="98"/>
      <c r="Q36" s="98"/>
      <c r="R36" s="97" t="str">
        <f>IF(基本調査入力シート!F248="〇","☑","□")</f>
        <v>□</v>
      </c>
      <c r="S36" s="98" t="s">
        <v>435</v>
      </c>
      <c r="T36" s="98"/>
      <c r="U36" s="98"/>
      <c r="V36" s="113"/>
      <c r="W36" s="78"/>
      <c r="X36" s="78"/>
      <c r="Y36" s="78"/>
      <c r="Z36" s="76"/>
      <c r="AA36" s="76"/>
    </row>
    <row r="37" spans="1:27" s="49" customFormat="1" ht="13.5" customHeight="1">
      <c r="A37" s="367"/>
      <c r="B37" s="363"/>
      <c r="C37" s="363"/>
      <c r="D37" s="105" t="str">
        <f>IF(基本調査入力シート!B249="〇","☑","□")</f>
        <v>□</v>
      </c>
      <c r="E37" s="106" t="s">
        <v>226</v>
      </c>
      <c r="F37" s="107"/>
      <c r="G37" s="107"/>
      <c r="H37" s="108"/>
      <c r="I37" s="108"/>
      <c r="J37" s="108" t="str">
        <f>IF(基本調査入力シート!B250="〇","☑","□")</f>
        <v>□</v>
      </c>
      <c r="K37" s="106" t="s">
        <v>438</v>
      </c>
      <c r="L37" s="108"/>
      <c r="M37" s="108"/>
      <c r="N37" s="108"/>
      <c r="O37" s="108"/>
      <c r="P37" s="108"/>
      <c r="Q37" s="108"/>
      <c r="R37" s="108" t="str">
        <f>IF(基本調査入力シート!B251="〇","☑","□")</f>
        <v>□</v>
      </c>
      <c r="S37" s="109" t="s">
        <v>228</v>
      </c>
      <c r="T37" s="108"/>
      <c r="U37" s="108"/>
      <c r="V37" s="111"/>
      <c r="W37" s="80"/>
      <c r="X37" s="80"/>
      <c r="Y37" s="80"/>
      <c r="Z37" s="79"/>
      <c r="AA37" s="76"/>
    </row>
    <row r="38" spans="1:27" ht="13.5" customHeight="1">
      <c r="A38" s="367"/>
      <c r="B38" s="363"/>
      <c r="C38" s="363"/>
      <c r="D38" s="80" t="str">
        <f>IF(基本調査入力シート!B252="〇","☑","□")</f>
        <v>□</v>
      </c>
      <c r="E38" s="76" t="s">
        <v>229</v>
      </c>
      <c r="F38" s="39"/>
      <c r="G38" s="39"/>
      <c r="H38" s="76"/>
      <c r="I38" s="76"/>
      <c r="J38" s="80" t="str">
        <f>IF(基本調査入力シート!B253="〇","☑","□")</f>
        <v>□</v>
      </c>
      <c r="K38" s="76" t="s">
        <v>230</v>
      </c>
      <c r="L38" s="76"/>
      <c r="M38" s="76"/>
      <c r="N38" s="76"/>
      <c r="O38" s="76"/>
      <c r="P38" s="77"/>
      <c r="Q38" s="77"/>
      <c r="R38" s="77"/>
      <c r="S38" s="76"/>
      <c r="T38" s="77"/>
      <c r="U38" s="77"/>
      <c r="V38" s="112"/>
      <c r="W38" s="76"/>
      <c r="X38" s="76"/>
      <c r="Y38" s="76"/>
      <c r="Z38" s="76"/>
      <c r="AA38" s="76"/>
    </row>
    <row r="39" spans="1:27" ht="13.5" customHeight="1">
      <c r="A39" s="367"/>
      <c r="B39" s="364" t="s">
        <v>235</v>
      </c>
      <c r="C39" s="364"/>
      <c r="D39" s="102" t="str">
        <f>IF(基本調査入力シート!B254="〇","☑","□")</f>
        <v>□</v>
      </c>
      <c r="E39" s="47" t="s">
        <v>231</v>
      </c>
      <c r="F39" s="103"/>
      <c r="G39" s="103"/>
      <c r="H39" s="47"/>
      <c r="I39" s="47"/>
      <c r="J39" s="81"/>
      <c r="K39" s="104"/>
      <c r="L39" s="81" t="str">
        <f>IF(基本調査入力シート!B255="〇","☑","□")</f>
        <v>□</v>
      </c>
      <c r="M39" s="104" t="s">
        <v>232</v>
      </c>
      <c r="N39" s="81"/>
      <c r="O39" s="104"/>
      <c r="P39" s="81" t="str">
        <f>IF(基本調査入力シート!B256="〇","☑","□")</f>
        <v>□</v>
      </c>
      <c r="Q39" s="47" t="s">
        <v>439</v>
      </c>
      <c r="R39" s="81"/>
      <c r="S39" s="47"/>
      <c r="T39" s="47"/>
      <c r="U39" s="47"/>
      <c r="V39" s="110"/>
      <c r="W39" s="76"/>
      <c r="X39" s="76"/>
      <c r="Y39" s="76"/>
      <c r="Z39" s="76"/>
      <c r="AA39" s="76"/>
    </row>
    <row r="40" spans="1:27" ht="26.25" customHeight="1">
      <c r="A40" s="367">
        <v>7</v>
      </c>
      <c r="B40" s="363" t="s">
        <v>440</v>
      </c>
      <c r="C40" s="363"/>
      <c r="D40" s="102" t="str">
        <f>IF(基本調査入力シート!B241="自立","☑","□")</f>
        <v>□</v>
      </c>
      <c r="E40" s="47" t="s">
        <v>236</v>
      </c>
      <c r="F40" s="81" t="str">
        <f>IF(基本調査入力シート!B241="J1","☑","□")</f>
        <v>□</v>
      </c>
      <c r="G40" s="47" t="s">
        <v>237</v>
      </c>
      <c r="H40" s="80" t="str">
        <f>IF(基本調査入力シート!B241="J2","☑","□")</f>
        <v>□</v>
      </c>
      <c r="I40" s="76" t="s">
        <v>238</v>
      </c>
      <c r="J40" s="80" t="str">
        <f>IF(基本調査入力シート!B241="A1","☑","□")</f>
        <v>□</v>
      </c>
      <c r="K40" s="76" t="s">
        <v>239</v>
      </c>
      <c r="L40" s="80" t="str">
        <f>IF(基本調査入力シート!B241="A2","☑","□")</f>
        <v>□</v>
      </c>
      <c r="M40" s="76" t="s">
        <v>298</v>
      </c>
      <c r="N40" s="80" t="str">
        <f>IF(基本調査入力シート!B241="B1","☑","□")</f>
        <v>□</v>
      </c>
      <c r="O40" s="76" t="s">
        <v>240</v>
      </c>
      <c r="P40" s="80" t="str">
        <f>IF(基本調査入力シート!B241="B2","☑","□")</f>
        <v>□</v>
      </c>
      <c r="Q40" s="76" t="s">
        <v>241</v>
      </c>
      <c r="R40" s="80" t="str">
        <f>IF(基本調査入力シート!B241="C1","☑","□")</f>
        <v>□</v>
      </c>
      <c r="S40" s="76" t="s">
        <v>242</v>
      </c>
      <c r="T40" s="76" t="str">
        <f>IF(基本調査入力シート!B241="C2","☑","□")</f>
        <v>□</v>
      </c>
      <c r="U40" s="76" t="s">
        <v>243</v>
      </c>
      <c r="V40" s="110"/>
      <c r="W40" s="76"/>
      <c r="X40" s="76"/>
      <c r="Y40" s="76"/>
      <c r="Z40" s="76"/>
      <c r="AA40" s="76"/>
    </row>
    <row r="41" spans="1:27" ht="26.25" customHeight="1">
      <c r="A41" s="367"/>
      <c r="B41" s="363" t="s">
        <v>441</v>
      </c>
      <c r="C41" s="363"/>
      <c r="D41" s="102" t="str">
        <f>IF(基本調査入力シート!B242="自立","☑","□")</f>
        <v>□</v>
      </c>
      <c r="E41" s="47" t="s">
        <v>236</v>
      </c>
      <c r="F41" s="81" t="str">
        <f>IF(基本調査入力シート!B242="Ⅰ","☑","□")</f>
        <v>□</v>
      </c>
      <c r="G41" s="47" t="s">
        <v>244</v>
      </c>
      <c r="H41" s="81" t="str">
        <f>IF(基本調査入力シート!B242="Ⅱa","☑","□")</f>
        <v>□</v>
      </c>
      <c r="I41" s="47" t="s">
        <v>245</v>
      </c>
      <c r="J41" s="81" t="str">
        <f>IF(基本調査入力シート!B242="Ⅱb","☑","□")</f>
        <v>□</v>
      </c>
      <c r="K41" s="47" t="s">
        <v>246</v>
      </c>
      <c r="L41" s="81" t="str">
        <f>IF(基本調査入力シート!B242="Ⅲa","☑","□")</f>
        <v>□</v>
      </c>
      <c r="M41" s="47" t="s">
        <v>247</v>
      </c>
      <c r="N41" s="81" t="str">
        <f>IF(基本調査入力シート!B242="Ⅲb","☑","□")</f>
        <v>□</v>
      </c>
      <c r="O41" s="47" t="s">
        <v>248</v>
      </c>
      <c r="P41" s="81" t="str">
        <f>IF(基本調査入力シート!B242="Ⅳ","☑","□")</f>
        <v>□</v>
      </c>
      <c r="Q41" s="47" t="s">
        <v>249</v>
      </c>
      <c r="R41" s="81" t="str">
        <f>IF(基本調査入力シート!B242="M","☑","□")</f>
        <v>□</v>
      </c>
      <c r="S41" s="47" t="s">
        <v>250</v>
      </c>
      <c r="T41" s="47"/>
      <c r="U41" s="47"/>
      <c r="V41" s="110"/>
      <c r="W41" s="76"/>
      <c r="X41" s="76"/>
      <c r="Y41" s="76"/>
      <c r="Z41" s="76"/>
      <c r="AA41" s="76"/>
    </row>
    <row r="42" spans="1:27" ht="26.25" customHeight="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</row>
    <row r="43" spans="1:27" s="49" customFormat="1" ht="13.5" customHeight="1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6"/>
    </row>
    <row r="44" spans="1:27" ht="13.5" customHeight="1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7"/>
      <c r="V44" s="77"/>
      <c r="W44" s="77"/>
      <c r="X44" s="77"/>
      <c r="Y44" s="76"/>
      <c r="Z44" s="76"/>
      <c r="AA44" s="76"/>
    </row>
    <row r="45" spans="1:27" s="49" customFormat="1" ht="13.5" customHeight="1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6"/>
    </row>
    <row r="46" spans="1:27" ht="13.5" customHeight="1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7"/>
      <c r="V46" s="77"/>
      <c r="W46" s="77"/>
      <c r="X46" s="77"/>
      <c r="Y46" s="76"/>
      <c r="Z46" s="76"/>
      <c r="AA46" s="76"/>
    </row>
    <row r="47" spans="1:27" ht="14.2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7" ht="14.2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4.2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4.2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4.2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4.2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4.2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4.2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4.2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4.2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4.2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4.2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4.2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4.2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4.2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4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4.2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4.2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4.2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4.2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4.2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4.2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4.2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4.2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4.25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4.2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4.2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4.2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4.2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4.2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4.2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4.2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4.2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4.2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4.2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4.2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4.2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4.2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4.2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4.2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4.2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4.2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4.2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4.2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4.2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4.2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4.2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4.2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4.2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4.2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4.2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4.2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4.2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4.2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4.25" customHeight="1">
      <c r="A101" s="377"/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  <c r="Q101" s="377"/>
      <c r="R101" s="377"/>
      <c r="S101" s="377"/>
      <c r="T101" s="377"/>
      <c r="U101" s="377"/>
      <c r="V101" s="377"/>
      <c r="W101" s="377"/>
      <c r="X101" s="377"/>
      <c r="Y101" s="377"/>
      <c r="Z101" s="377"/>
    </row>
    <row r="102" spans="1:26" ht="14.25" customHeight="1">
      <c r="A102" s="375"/>
      <c r="B102" s="375"/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/>
      <c r="U102" s="375"/>
      <c r="V102" s="375"/>
      <c r="W102" s="375"/>
      <c r="X102" s="375"/>
      <c r="Y102" s="375"/>
      <c r="Z102" s="375"/>
    </row>
    <row r="103" spans="1:26" ht="14.25" customHeight="1">
      <c r="A103" s="375"/>
      <c r="B103" s="375"/>
      <c r="C103" s="375"/>
      <c r="D103" s="375"/>
      <c r="E103" s="375"/>
      <c r="F103" s="375"/>
      <c r="G103" s="375"/>
      <c r="H103" s="375"/>
      <c r="I103" s="375"/>
      <c r="J103" s="375"/>
      <c r="K103" s="375"/>
      <c r="L103" s="375"/>
      <c r="M103" s="375"/>
      <c r="N103" s="375"/>
      <c r="O103" s="375"/>
      <c r="P103" s="375"/>
      <c r="Q103" s="375"/>
      <c r="R103" s="375"/>
      <c r="S103" s="375"/>
      <c r="T103" s="375"/>
      <c r="U103" s="375"/>
      <c r="V103" s="375"/>
      <c r="W103" s="375"/>
      <c r="X103" s="375"/>
      <c r="Y103" s="375"/>
      <c r="Z103" s="375"/>
    </row>
    <row r="104" spans="1:26" ht="14.25" customHeight="1">
      <c r="A104" s="375"/>
      <c r="B104" s="375"/>
      <c r="C104" s="375"/>
      <c r="D104" s="375"/>
      <c r="E104" s="375"/>
      <c r="F104" s="375"/>
      <c r="G104" s="375"/>
      <c r="H104" s="375"/>
      <c r="I104" s="375"/>
      <c r="J104" s="375"/>
      <c r="K104" s="375"/>
      <c r="L104" s="375"/>
      <c r="M104" s="375"/>
      <c r="N104" s="375"/>
      <c r="O104" s="375"/>
      <c r="P104" s="375"/>
      <c r="Q104" s="375"/>
      <c r="R104" s="375"/>
      <c r="S104" s="375"/>
      <c r="T104" s="375"/>
      <c r="U104" s="375"/>
      <c r="V104" s="375"/>
      <c r="W104" s="375"/>
      <c r="X104" s="375"/>
      <c r="Y104" s="375"/>
      <c r="Z104" s="375"/>
    </row>
    <row r="105" spans="1:26" ht="14.25" customHeight="1">
      <c r="A105" s="375"/>
      <c r="B105" s="375"/>
      <c r="C105" s="375"/>
      <c r="D105" s="375"/>
      <c r="E105" s="375"/>
      <c r="F105" s="375"/>
      <c r="G105" s="375"/>
      <c r="H105" s="375"/>
      <c r="I105" s="375"/>
      <c r="J105" s="375"/>
      <c r="K105" s="375"/>
      <c r="L105" s="375"/>
      <c r="M105" s="375"/>
      <c r="N105" s="375"/>
      <c r="O105" s="375"/>
      <c r="P105" s="375"/>
      <c r="Q105" s="375"/>
      <c r="R105" s="375"/>
      <c r="S105" s="375"/>
      <c r="T105" s="375"/>
      <c r="U105" s="375"/>
      <c r="V105" s="375"/>
      <c r="W105" s="375"/>
      <c r="X105" s="375"/>
      <c r="Y105" s="375"/>
      <c r="Z105" s="375"/>
    </row>
    <row r="106" spans="1:26" ht="18" customHeight="1">
      <c r="A106" s="375"/>
      <c r="B106" s="375"/>
      <c r="C106" s="375"/>
      <c r="D106" s="375"/>
      <c r="E106" s="375"/>
      <c r="F106" s="375"/>
      <c r="G106" s="375"/>
      <c r="H106" s="375"/>
      <c r="I106" s="375"/>
      <c r="J106" s="375"/>
      <c r="K106" s="375"/>
      <c r="L106" s="375"/>
      <c r="M106" s="375"/>
      <c r="N106" s="375"/>
      <c r="O106" s="375"/>
      <c r="P106" s="375"/>
      <c r="Q106" s="375"/>
      <c r="R106" s="375"/>
      <c r="S106" s="375"/>
      <c r="T106" s="375"/>
      <c r="U106" s="375"/>
      <c r="V106" s="375"/>
      <c r="W106" s="375"/>
      <c r="X106" s="375"/>
      <c r="Y106" s="375"/>
      <c r="Z106" s="375"/>
    </row>
    <row r="107" spans="1:26" ht="18" customHeight="1"/>
    <row r="108" spans="1:26" ht="18" customHeight="1"/>
    <row r="109" spans="1:26" ht="18" customHeight="1"/>
    <row r="110" spans="1:26" ht="18" customHeight="1"/>
    <row r="111" spans="1:26" ht="18" customHeight="1"/>
    <row r="112" spans="1:26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</sheetData>
  <sheetProtection algorithmName="SHA-512" hashValue="6EIxOmg9VU6lgsvGzw5j7PHAplBT96cu/zRANi9HbKzonkiSAZ09jKnmRzWvaBDYc0JdLuzCwDdXI7N++OfZWQ==" saltValue="Hfh3Y5IZ+e2+T78lW2mgVA==" spinCount="100000" sheet="1" objects="1" scenarios="1"/>
  <mergeCells count="60">
    <mergeCell ref="A40:A41"/>
    <mergeCell ref="B15:C15"/>
    <mergeCell ref="A106:Z106"/>
    <mergeCell ref="A1:B1"/>
    <mergeCell ref="A3:B3"/>
    <mergeCell ref="A101:Z101"/>
    <mergeCell ref="A102:Z102"/>
    <mergeCell ref="A103:Z103"/>
    <mergeCell ref="A104:Z104"/>
    <mergeCell ref="A105:Z105"/>
    <mergeCell ref="L1:N1"/>
    <mergeCell ref="O1:Q1"/>
    <mergeCell ref="A5:K5"/>
    <mergeCell ref="R1:U1"/>
    <mergeCell ref="V1:Y1"/>
    <mergeCell ref="B41:C41"/>
    <mergeCell ref="A36:A39"/>
    <mergeCell ref="B13:C13"/>
    <mergeCell ref="B6:C6"/>
    <mergeCell ref="B7:C7"/>
    <mergeCell ref="I7:K7"/>
    <mergeCell ref="B14:C14"/>
    <mergeCell ref="A6:A7"/>
    <mergeCell ref="A8:A9"/>
    <mergeCell ref="B8:C8"/>
    <mergeCell ref="B9:C9"/>
    <mergeCell ref="B10:C10"/>
    <mergeCell ref="A19:A20"/>
    <mergeCell ref="B19:C20"/>
    <mergeCell ref="A21:A22"/>
    <mergeCell ref="B21:C22"/>
    <mergeCell ref="J21:K21"/>
    <mergeCell ref="B40:C40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6:C38"/>
    <mergeCell ref="B39:C39"/>
    <mergeCell ref="B32:C32"/>
    <mergeCell ref="B33:C33"/>
    <mergeCell ref="B34:C34"/>
    <mergeCell ref="B35:C35"/>
    <mergeCell ref="J22:K22"/>
    <mergeCell ref="G21:H21"/>
    <mergeCell ref="C3:E3"/>
    <mergeCell ref="C1:E1"/>
    <mergeCell ref="S3:T3"/>
    <mergeCell ref="J19:K19"/>
    <mergeCell ref="J20:K20"/>
    <mergeCell ref="B11:C11"/>
    <mergeCell ref="B16:C16"/>
    <mergeCell ref="B17:C17"/>
    <mergeCell ref="B18:C18"/>
    <mergeCell ref="B12:C12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/>
  </sheetPr>
  <dimension ref="A1:AB69"/>
  <sheetViews>
    <sheetView workbookViewId="0"/>
  </sheetViews>
  <sheetFormatPr defaultRowHeight="18.75"/>
  <cols>
    <col min="2" max="16" width="3.5" customWidth="1"/>
    <col min="17" max="17" width="5.875" customWidth="1"/>
    <col min="18" max="25" width="5.375" customWidth="1"/>
    <col min="26" max="28" width="6.25" customWidth="1"/>
  </cols>
  <sheetData>
    <row r="1" spans="1:28">
      <c r="A1" t="s">
        <v>137</v>
      </c>
    </row>
    <row r="3" spans="1:28">
      <c r="A3">
        <v>1</v>
      </c>
      <c r="B3" s="23" t="str">
        <f>IFERROR(VLOOKUP(ROW(A1),#REF!,3,FALSE),"")</f>
        <v/>
      </c>
      <c r="C3" t="str">
        <f>IFERROR(VLOOKUP(ROW(A1),#REF!,4,FALSE),"")</f>
        <v/>
      </c>
      <c r="D3" t="str">
        <f t="shared" ref="D3:D36" si="0">CONCATENATE(B3,C3)</f>
        <v/>
      </c>
      <c r="F3" s="23" t="str">
        <f>IFERROR(VLOOKUP(ROW(A1),#REF!,3,FALSE),"")</f>
        <v/>
      </c>
      <c r="G3" t="str">
        <f>IFERROR(VLOOKUP(ROW(A1),#REF!,4,FALSE),"")</f>
        <v/>
      </c>
      <c r="H3" t="str">
        <f t="shared" ref="H3:H34" si="1">CONCATENATE(F3,G3)</f>
        <v/>
      </c>
      <c r="J3" s="23" t="str">
        <f>IFERROR(VLOOKUP(ROW(A1),#REF!,3,FALSE),"")</f>
        <v/>
      </c>
      <c r="K3" t="str">
        <f>IFERROR(VLOOKUP(ROW(A1),#REF!,4,FALSE),"")</f>
        <v/>
      </c>
      <c r="L3" t="str">
        <f t="shared" ref="L3:L34" si="2">CONCATENATE(J3,K3)</f>
        <v/>
      </c>
      <c r="N3" s="23" t="str">
        <f>IFERROR(VLOOKUP(ROW(A1),#REF!,3,FALSE),"")</f>
        <v/>
      </c>
      <c r="O3" t="str">
        <f>IFERROR(VLOOKUP(ROW(A1),#REF!,4,FALSE),"")</f>
        <v/>
      </c>
      <c r="P3" t="str">
        <f t="shared" ref="P3:P34" si="3">CONCATENATE(N3,O3)</f>
        <v/>
      </c>
      <c r="R3" s="23" t="str">
        <f>IFERROR(VLOOKUP(ROW(A1),#REF!,3,FALSE),"")</f>
        <v/>
      </c>
      <c r="S3" t="str">
        <f>IFERROR(VLOOKUP(ROW(A1),#REF!,4,FALSE),"")</f>
        <v/>
      </c>
      <c r="T3" t="str">
        <f t="shared" ref="T3:T12" si="4">CONCATENATE(R3,S3)</f>
        <v/>
      </c>
      <c r="V3" s="23" t="str">
        <f>IFERROR(VLOOKUP(ROW(A1),#REF!,3,FALSE),"")</f>
        <v/>
      </c>
      <c r="W3" t="str">
        <f>IFERROR(VLOOKUP(ROW(A1),#REF!,4,FALSE),"")</f>
        <v/>
      </c>
      <c r="X3" t="str">
        <f t="shared" ref="X3:X12" si="5">CONCATENATE(V3,W3)</f>
        <v/>
      </c>
      <c r="Z3" s="23" t="str">
        <f>IFERROR(VLOOKUP(ROW(A1),#REF!,3,FALSE),"")</f>
        <v/>
      </c>
      <c r="AA3" t="str">
        <f>IFERROR(VLOOKUP(ROW(A1),#REF!,4,FALSE),"")</f>
        <v/>
      </c>
      <c r="AB3" t="str">
        <f t="shared" ref="AB3:AB12" si="6">CONCATENATE(Z3,AA3)</f>
        <v/>
      </c>
    </row>
    <row r="4" spans="1:28">
      <c r="A4">
        <v>2</v>
      </c>
      <c r="B4" s="23" t="str">
        <f>IFERROR(VLOOKUP(ROW(A2),#REF!,3,FALSE),"")</f>
        <v/>
      </c>
      <c r="C4" t="str">
        <f>IFERROR(VLOOKUP(ROW(A2),#REF!,4,FALSE),"")</f>
        <v/>
      </c>
      <c r="D4" t="str">
        <f t="shared" si="0"/>
        <v/>
      </c>
      <c r="F4" s="23" t="str">
        <f>IFERROR(VLOOKUP(ROW(A2),#REF!,3,FALSE),"")</f>
        <v/>
      </c>
      <c r="G4" t="str">
        <f>IFERROR(VLOOKUP(ROW(A2),#REF!,4,FALSE),"")</f>
        <v/>
      </c>
      <c r="H4" t="str">
        <f t="shared" si="1"/>
        <v/>
      </c>
      <c r="J4" s="23" t="str">
        <f>IFERROR(VLOOKUP(ROW(A2),#REF!,3,FALSE),"")</f>
        <v/>
      </c>
      <c r="K4" t="str">
        <f>IFERROR(VLOOKUP(ROW(A2),#REF!,4,FALSE),"")</f>
        <v/>
      </c>
      <c r="L4" t="str">
        <f t="shared" si="2"/>
        <v/>
      </c>
      <c r="N4" s="23" t="str">
        <f>IFERROR(VLOOKUP(ROW(A2),#REF!,3,FALSE),"")</f>
        <v/>
      </c>
      <c r="O4" t="str">
        <f>IFERROR(VLOOKUP(ROW(A2),#REF!,4,FALSE),"")</f>
        <v/>
      </c>
      <c r="P4" t="str">
        <f t="shared" si="3"/>
        <v/>
      </c>
      <c r="R4" s="23" t="str">
        <f>IFERROR(VLOOKUP(ROW(A2),#REF!,3,FALSE),"")</f>
        <v/>
      </c>
      <c r="S4" t="str">
        <f>IFERROR(VLOOKUP(ROW(A2),#REF!,4,FALSE),"")</f>
        <v/>
      </c>
      <c r="T4" t="str">
        <f t="shared" si="4"/>
        <v/>
      </c>
      <c r="V4" s="23" t="str">
        <f>IFERROR(VLOOKUP(ROW(A2),#REF!,3,FALSE),"")</f>
        <v/>
      </c>
      <c r="W4" t="str">
        <f>IFERROR(VLOOKUP(ROW(A2),#REF!,4,FALSE),"")</f>
        <v/>
      </c>
      <c r="X4" t="str">
        <f t="shared" si="5"/>
        <v/>
      </c>
      <c r="Z4" s="23" t="str">
        <f>IFERROR(VLOOKUP(ROW(A2),#REF!,3,FALSE),"")</f>
        <v/>
      </c>
      <c r="AA4" t="str">
        <f>IFERROR(VLOOKUP(ROW(A2),#REF!,4,FALSE),"")</f>
        <v/>
      </c>
      <c r="AB4" t="str">
        <f t="shared" si="6"/>
        <v/>
      </c>
    </row>
    <row r="5" spans="1:28">
      <c r="A5">
        <v>3</v>
      </c>
      <c r="B5" s="23" t="str">
        <f>IFERROR(VLOOKUP(ROW(A3),#REF!,3,FALSE),"")</f>
        <v/>
      </c>
      <c r="C5" t="str">
        <f>IFERROR(VLOOKUP(ROW(A3),#REF!,4,FALSE),"")</f>
        <v/>
      </c>
      <c r="D5" t="str">
        <f t="shared" si="0"/>
        <v/>
      </c>
      <c r="F5" s="23" t="str">
        <f>IFERROR(VLOOKUP(ROW(A3),#REF!,3,FALSE),"")</f>
        <v/>
      </c>
      <c r="G5" t="str">
        <f>IFERROR(VLOOKUP(ROW(A3),#REF!,4,FALSE),"")</f>
        <v/>
      </c>
      <c r="H5" t="str">
        <f t="shared" si="1"/>
        <v/>
      </c>
      <c r="J5" s="23" t="str">
        <f>IFERROR(VLOOKUP(ROW(A3),#REF!,3,FALSE),"")</f>
        <v/>
      </c>
      <c r="K5" t="str">
        <f>IFERROR(VLOOKUP(ROW(A3),#REF!,4,FALSE),"")</f>
        <v/>
      </c>
      <c r="L5" t="str">
        <f t="shared" si="2"/>
        <v/>
      </c>
      <c r="N5" s="23" t="str">
        <f>IFERROR(VLOOKUP(ROW(A3),#REF!,3,FALSE),"")</f>
        <v/>
      </c>
      <c r="O5" t="str">
        <f>IFERROR(VLOOKUP(ROW(A3),#REF!,4,FALSE),"")</f>
        <v/>
      </c>
      <c r="P5" t="str">
        <f t="shared" si="3"/>
        <v/>
      </c>
      <c r="R5" s="23" t="str">
        <f>IFERROR(VLOOKUP(ROW(A3),#REF!,3,FALSE),"")</f>
        <v/>
      </c>
      <c r="S5" t="str">
        <f>IFERROR(VLOOKUP(ROW(A3),#REF!,4,FALSE),"")</f>
        <v/>
      </c>
      <c r="T5" t="str">
        <f t="shared" si="4"/>
        <v/>
      </c>
      <c r="V5" s="23" t="str">
        <f>IFERROR(VLOOKUP(ROW(A3),#REF!,3,FALSE),"")</f>
        <v/>
      </c>
      <c r="W5" t="str">
        <f>IFERROR(VLOOKUP(ROW(A3),#REF!,4,FALSE),"")</f>
        <v/>
      </c>
      <c r="X5" t="str">
        <f t="shared" si="5"/>
        <v/>
      </c>
      <c r="Z5" s="23" t="str">
        <f>IFERROR(VLOOKUP(ROW(A3),#REF!,3,FALSE),"")</f>
        <v/>
      </c>
      <c r="AA5" t="str">
        <f>IFERROR(VLOOKUP(ROW(A3),#REF!,4,FALSE),"")</f>
        <v/>
      </c>
      <c r="AB5" t="str">
        <f t="shared" si="6"/>
        <v/>
      </c>
    </row>
    <row r="6" spans="1:28">
      <c r="A6">
        <v>4</v>
      </c>
      <c r="B6" s="23" t="str">
        <f>IFERROR(VLOOKUP(ROW(A4),#REF!,3,FALSE),"")</f>
        <v/>
      </c>
      <c r="C6" t="str">
        <f>IFERROR(VLOOKUP(ROW(A4),#REF!,4,FALSE),"")</f>
        <v/>
      </c>
      <c r="D6" t="str">
        <f t="shared" si="0"/>
        <v/>
      </c>
      <c r="F6" s="23" t="str">
        <f>IFERROR(VLOOKUP(ROW(A4),#REF!,3,FALSE),"")</f>
        <v/>
      </c>
      <c r="G6" t="str">
        <f>IFERROR(VLOOKUP(ROW(A4),#REF!,4,FALSE),"")</f>
        <v/>
      </c>
      <c r="H6" t="str">
        <f t="shared" si="1"/>
        <v/>
      </c>
      <c r="J6" s="23" t="str">
        <f>IFERROR(VLOOKUP(ROW(A4),#REF!,3,FALSE),"")</f>
        <v/>
      </c>
      <c r="K6" t="str">
        <f>IFERROR(VLOOKUP(ROW(A4),#REF!,4,FALSE),"")</f>
        <v/>
      </c>
      <c r="L6" t="str">
        <f t="shared" si="2"/>
        <v/>
      </c>
      <c r="N6" s="23" t="str">
        <f>IFERROR(VLOOKUP(ROW(A4),#REF!,3,FALSE),"")</f>
        <v/>
      </c>
      <c r="O6" t="str">
        <f>IFERROR(VLOOKUP(ROW(A4),#REF!,4,FALSE),"")</f>
        <v/>
      </c>
      <c r="P6" t="str">
        <f t="shared" si="3"/>
        <v/>
      </c>
      <c r="R6" s="23" t="str">
        <f>IFERROR(VLOOKUP(ROW(A4),#REF!,3,FALSE),"")</f>
        <v/>
      </c>
      <c r="S6" t="str">
        <f>IFERROR(VLOOKUP(ROW(A4),#REF!,4,FALSE),"")</f>
        <v/>
      </c>
      <c r="T6" t="str">
        <f t="shared" si="4"/>
        <v/>
      </c>
      <c r="V6" s="23" t="str">
        <f>IFERROR(VLOOKUP(ROW(A4),#REF!,3,FALSE),"")</f>
        <v/>
      </c>
      <c r="W6" t="str">
        <f>IFERROR(VLOOKUP(ROW(A4),#REF!,4,FALSE),"")</f>
        <v/>
      </c>
      <c r="X6" t="str">
        <f t="shared" si="5"/>
        <v/>
      </c>
      <c r="Z6" s="23" t="str">
        <f>IFERROR(VLOOKUP(ROW(A4),#REF!,3,FALSE),"")</f>
        <v/>
      </c>
      <c r="AA6" t="str">
        <f>IFERROR(VLOOKUP(ROW(A4),#REF!,4,FALSE),"")</f>
        <v/>
      </c>
      <c r="AB6" t="str">
        <f t="shared" si="6"/>
        <v/>
      </c>
    </row>
    <row r="7" spans="1:28">
      <c r="A7">
        <v>5</v>
      </c>
      <c r="B7" s="23" t="str">
        <f>IFERROR(VLOOKUP(ROW(A5),#REF!,3,FALSE),"")</f>
        <v/>
      </c>
      <c r="C7" t="str">
        <f>IFERROR(VLOOKUP(ROW(A5),#REF!,4,FALSE),"")</f>
        <v/>
      </c>
      <c r="D7" t="str">
        <f t="shared" si="0"/>
        <v/>
      </c>
      <c r="F7" s="23" t="str">
        <f>IFERROR(VLOOKUP(ROW(A5),#REF!,3,FALSE),"")</f>
        <v/>
      </c>
      <c r="G7" t="str">
        <f>IFERROR(VLOOKUP(ROW(A5),#REF!,4,FALSE),"")</f>
        <v/>
      </c>
      <c r="H7" t="str">
        <f t="shared" si="1"/>
        <v/>
      </c>
      <c r="J7" s="23" t="str">
        <f>IFERROR(VLOOKUP(ROW(A5),#REF!,3,FALSE),"")</f>
        <v/>
      </c>
      <c r="K7" t="str">
        <f>IFERROR(VLOOKUP(ROW(A5),#REF!,4,FALSE),"")</f>
        <v/>
      </c>
      <c r="L7" t="str">
        <f t="shared" si="2"/>
        <v/>
      </c>
      <c r="N7" s="23" t="str">
        <f>IFERROR(VLOOKUP(ROW(A5),#REF!,3,FALSE),"")</f>
        <v/>
      </c>
      <c r="O7" t="str">
        <f>IFERROR(VLOOKUP(ROW(A5),#REF!,4,FALSE),"")</f>
        <v/>
      </c>
      <c r="P7" t="str">
        <f t="shared" si="3"/>
        <v/>
      </c>
      <c r="R7" s="23" t="str">
        <f>IFERROR(VLOOKUP(ROW(A5),#REF!,3,FALSE),"")</f>
        <v/>
      </c>
      <c r="S7" t="str">
        <f>IFERROR(VLOOKUP(ROW(A5),#REF!,4,FALSE),"")</f>
        <v/>
      </c>
      <c r="T7" t="str">
        <f t="shared" si="4"/>
        <v/>
      </c>
      <c r="V7" s="23" t="str">
        <f>IFERROR(VLOOKUP(ROW(A5),#REF!,3,FALSE),"")</f>
        <v/>
      </c>
      <c r="W7" t="str">
        <f>IFERROR(VLOOKUP(ROW(A5),#REF!,4,FALSE),"")</f>
        <v/>
      </c>
      <c r="X7" t="str">
        <f t="shared" si="5"/>
        <v/>
      </c>
      <c r="Z7" s="23" t="str">
        <f>IFERROR(VLOOKUP(ROW(A5),#REF!,3,FALSE),"")</f>
        <v/>
      </c>
      <c r="AA7" t="str">
        <f>IFERROR(VLOOKUP(ROW(A5),#REF!,4,FALSE),"")</f>
        <v/>
      </c>
      <c r="AB7" t="str">
        <f t="shared" si="6"/>
        <v/>
      </c>
    </row>
    <row r="8" spans="1:28">
      <c r="A8">
        <v>6</v>
      </c>
      <c r="B8" s="23" t="str">
        <f>IFERROR(VLOOKUP(ROW(A6),#REF!,3,FALSE),"")</f>
        <v/>
      </c>
      <c r="C8" t="str">
        <f>IFERROR(VLOOKUP(ROW(A6),#REF!,4,FALSE),"")</f>
        <v/>
      </c>
      <c r="D8" t="str">
        <f t="shared" si="0"/>
        <v/>
      </c>
      <c r="F8" s="23" t="str">
        <f>IFERROR(VLOOKUP(ROW(A6),#REF!,3,FALSE),"")</f>
        <v/>
      </c>
      <c r="G8" t="str">
        <f>IFERROR(VLOOKUP(ROW(A6),#REF!,4,FALSE),"")</f>
        <v/>
      </c>
      <c r="H8" t="str">
        <f t="shared" si="1"/>
        <v/>
      </c>
      <c r="J8" s="23" t="str">
        <f>IFERROR(VLOOKUP(ROW(A6),#REF!,3,FALSE),"")</f>
        <v/>
      </c>
      <c r="K8" t="str">
        <f>IFERROR(VLOOKUP(ROW(A6),#REF!,4,FALSE),"")</f>
        <v/>
      </c>
      <c r="L8" t="str">
        <f t="shared" si="2"/>
        <v/>
      </c>
      <c r="N8" s="23" t="str">
        <f>IFERROR(VLOOKUP(ROW(A6),#REF!,3,FALSE),"")</f>
        <v/>
      </c>
      <c r="O8" t="str">
        <f>IFERROR(VLOOKUP(ROW(A6),#REF!,4,FALSE),"")</f>
        <v/>
      </c>
      <c r="P8" t="str">
        <f t="shared" si="3"/>
        <v/>
      </c>
      <c r="R8" s="23" t="str">
        <f>IFERROR(VLOOKUP(ROW(A6),#REF!,3,FALSE),"")</f>
        <v/>
      </c>
      <c r="S8" t="str">
        <f>IFERROR(VLOOKUP(ROW(A6),#REF!,4,FALSE),"")</f>
        <v/>
      </c>
      <c r="T8" t="str">
        <f t="shared" si="4"/>
        <v/>
      </c>
      <c r="V8" s="23" t="str">
        <f>IFERROR(VLOOKUP(ROW(A6),#REF!,3,FALSE),"")</f>
        <v/>
      </c>
      <c r="W8" t="str">
        <f>IFERROR(VLOOKUP(ROW(A6),#REF!,4,FALSE),"")</f>
        <v/>
      </c>
      <c r="X8" t="str">
        <f t="shared" si="5"/>
        <v/>
      </c>
      <c r="Z8" s="23" t="str">
        <f>IFERROR(VLOOKUP(ROW(A6),#REF!,3,FALSE),"")</f>
        <v/>
      </c>
      <c r="AA8" t="str">
        <f>IFERROR(VLOOKUP(ROW(A6),#REF!,4,FALSE),"")</f>
        <v/>
      </c>
      <c r="AB8" t="str">
        <f t="shared" si="6"/>
        <v/>
      </c>
    </row>
    <row r="9" spans="1:28">
      <c r="A9">
        <v>7</v>
      </c>
      <c r="B9" s="23" t="str">
        <f>IFERROR(VLOOKUP(ROW(A7),#REF!,3,FALSE),"")</f>
        <v/>
      </c>
      <c r="C9" t="str">
        <f>IFERROR(VLOOKUP(ROW(A7),#REF!,4,FALSE),"")</f>
        <v/>
      </c>
      <c r="D9" t="str">
        <f t="shared" si="0"/>
        <v/>
      </c>
      <c r="F9" s="23" t="str">
        <f>IFERROR(VLOOKUP(ROW(A7),#REF!,3,FALSE),"")</f>
        <v/>
      </c>
      <c r="G9" t="str">
        <f>IFERROR(VLOOKUP(ROW(A7),#REF!,4,FALSE),"")</f>
        <v/>
      </c>
      <c r="H9" t="str">
        <f t="shared" si="1"/>
        <v/>
      </c>
      <c r="J9" s="23" t="str">
        <f>IFERROR(VLOOKUP(ROW(A7),#REF!,3,FALSE),"")</f>
        <v/>
      </c>
      <c r="K9" t="str">
        <f>IFERROR(VLOOKUP(ROW(A7),#REF!,4,FALSE),"")</f>
        <v/>
      </c>
      <c r="L9" t="str">
        <f t="shared" si="2"/>
        <v/>
      </c>
      <c r="N9" s="23" t="str">
        <f>IFERROR(VLOOKUP(ROW(A7),#REF!,3,FALSE),"")</f>
        <v/>
      </c>
      <c r="O9" t="str">
        <f>IFERROR(VLOOKUP(ROW(A7),#REF!,4,FALSE),"")</f>
        <v/>
      </c>
      <c r="P9" t="str">
        <f t="shared" si="3"/>
        <v/>
      </c>
      <c r="R9" s="23" t="str">
        <f>IFERROR(VLOOKUP(ROW(A7),#REF!,3,FALSE),"")</f>
        <v/>
      </c>
      <c r="S9" t="str">
        <f>IFERROR(VLOOKUP(ROW(A7),#REF!,4,FALSE),"")</f>
        <v/>
      </c>
      <c r="T9" t="str">
        <f t="shared" si="4"/>
        <v/>
      </c>
      <c r="V9" s="23" t="str">
        <f>IFERROR(VLOOKUP(ROW(A7),#REF!,3,FALSE),"")</f>
        <v/>
      </c>
      <c r="W9" t="str">
        <f>IFERROR(VLOOKUP(ROW(A7),#REF!,4,FALSE),"")</f>
        <v/>
      </c>
      <c r="X9" t="str">
        <f t="shared" si="5"/>
        <v/>
      </c>
      <c r="Z9" s="23" t="str">
        <f>IFERROR(VLOOKUP(ROW(A7),#REF!,3,FALSE),"")</f>
        <v/>
      </c>
      <c r="AA9" t="str">
        <f>IFERROR(VLOOKUP(ROW(A7),#REF!,4,FALSE),"")</f>
        <v/>
      </c>
      <c r="AB9" t="str">
        <f t="shared" si="6"/>
        <v/>
      </c>
    </row>
    <row r="10" spans="1:28">
      <c r="A10">
        <v>8</v>
      </c>
      <c r="B10" s="23" t="str">
        <f>IFERROR(VLOOKUP(ROW(A8),#REF!,3,FALSE),"")</f>
        <v/>
      </c>
      <c r="C10" t="str">
        <f>IFERROR(VLOOKUP(ROW(A8),#REF!,4,FALSE),"")</f>
        <v/>
      </c>
      <c r="D10" t="str">
        <f t="shared" si="0"/>
        <v/>
      </c>
      <c r="F10" s="23" t="str">
        <f>IFERROR(VLOOKUP(ROW(A8),#REF!,3,FALSE),"")</f>
        <v/>
      </c>
      <c r="G10" t="str">
        <f>IFERROR(VLOOKUP(ROW(A8),#REF!,4,FALSE),"")</f>
        <v/>
      </c>
      <c r="H10" t="str">
        <f t="shared" si="1"/>
        <v/>
      </c>
      <c r="J10" s="23" t="str">
        <f>IFERROR(VLOOKUP(ROW(A8),#REF!,3,FALSE),"")</f>
        <v/>
      </c>
      <c r="K10" t="str">
        <f>IFERROR(VLOOKUP(ROW(A8),#REF!,4,FALSE),"")</f>
        <v/>
      </c>
      <c r="L10" t="str">
        <f t="shared" si="2"/>
        <v/>
      </c>
      <c r="N10" s="23" t="str">
        <f>IFERROR(VLOOKUP(ROW(A8),#REF!,3,FALSE),"")</f>
        <v/>
      </c>
      <c r="O10" t="str">
        <f>IFERROR(VLOOKUP(ROW(A8),#REF!,4,FALSE),"")</f>
        <v/>
      </c>
      <c r="P10" t="str">
        <f t="shared" si="3"/>
        <v/>
      </c>
      <c r="R10" s="23" t="str">
        <f>IFERROR(VLOOKUP(ROW(A8),#REF!,3,FALSE),"")</f>
        <v/>
      </c>
      <c r="S10" t="str">
        <f>IFERROR(VLOOKUP(ROW(A8),#REF!,4,FALSE),"")</f>
        <v/>
      </c>
      <c r="T10" t="str">
        <f t="shared" si="4"/>
        <v/>
      </c>
      <c r="V10" s="23" t="str">
        <f>IFERROR(VLOOKUP(ROW(A8),#REF!,3,FALSE),"")</f>
        <v/>
      </c>
      <c r="W10" t="str">
        <f>IFERROR(VLOOKUP(ROW(A8),#REF!,4,FALSE),"")</f>
        <v/>
      </c>
      <c r="X10" t="str">
        <f t="shared" si="5"/>
        <v/>
      </c>
      <c r="Z10" s="23" t="str">
        <f>IFERROR(VLOOKUP(ROW(A8),#REF!,3,FALSE),"")</f>
        <v/>
      </c>
      <c r="AA10" t="str">
        <f>IFERROR(VLOOKUP(ROW(A8),#REF!,4,FALSE),"")</f>
        <v/>
      </c>
      <c r="AB10" t="str">
        <f t="shared" si="6"/>
        <v/>
      </c>
    </row>
    <row r="11" spans="1:28">
      <c r="A11">
        <v>9</v>
      </c>
      <c r="B11" s="23" t="str">
        <f>IFERROR(VLOOKUP(ROW(A9),#REF!,3,FALSE),"")</f>
        <v/>
      </c>
      <c r="C11" t="str">
        <f>IFERROR(VLOOKUP(ROW(A9),#REF!,4,FALSE),"")</f>
        <v/>
      </c>
      <c r="D11" t="str">
        <f t="shared" si="0"/>
        <v/>
      </c>
      <c r="F11" s="23" t="str">
        <f>IFERROR(VLOOKUP(ROW(A9),#REF!,3,FALSE),"")</f>
        <v/>
      </c>
      <c r="G11" t="str">
        <f>IFERROR(VLOOKUP(ROW(A9),#REF!,4,FALSE),"")</f>
        <v/>
      </c>
      <c r="H11" t="str">
        <f t="shared" si="1"/>
        <v/>
      </c>
      <c r="J11" s="23" t="str">
        <f>IFERROR(VLOOKUP(ROW(A9),#REF!,3,FALSE),"")</f>
        <v/>
      </c>
      <c r="K11" t="str">
        <f>IFERROR(VLOOKUP(ROW(A9),#REF!,4,FALSE),"")</f>
        <v/>
      </c>
      <c r="L11" t="str">
        <f t="shared" si="2"/>
        <v/>
      </c>
      <c r="N11" s="23" t="str">
        <f>IFERROR(VLOOKUP(ROW(A9),#REF!,3,FALSE),"")</f>
        <v/>
      </c>
      <c r="O11" t="str">
        <f>IFERROR(VLOOKUP(ROW(A9),#REF!,4,FALSE),"")</f>
        <v/>
      </c>
      <c r="P11" t="str">
        <f t="shared" si="3"/>
        <v/>
      </c>
      <c r="R11" s="23" t="str">
        <f>IFERROR(VLOOKUP(ROW(A9),#REF!,3,FALSE),"")</f>
        <v/>
      </c>
      <c r="S11" t="str">
        <f>IFERROR(VLOOKUP(ROW(A9),#REF!,4,FALSE),"")</f>
        <v/>
      </c>
      <c r="T11" t="str">
        <f t="shared" si="4"/>
        <v/>
      </c>
      <c r="V11" s="23" t="str">
        <f>IFERROR(VLOOKUP(ROW(A9),#REF!,3,FALSE),"")</f>
        <v/>
      </c>
      <c r="W11" t="str">
        <f>IFERROR(VLOOKUP(ROW(A9),#REF!,4,FALSE),"")</f>
        <v/>
      </c>
      <c r="X11" t="str">
        <f t="shared" si="5"/>
        <v/>
      </c>
      <c r="Z11" s="23" t="str">
        <f>IFERROR(VLOOKUP(ROW(A9),#REF!,3,FALSE),"")</f>
        <v/>
      </c>
      <c r="AA11" t="str">
        <f>IFERROR(VLOOKUP(ROW(A9),#REF!,4,FALSE),"")</f>
        <v/>
      </c>
      <c r="AB11" t="str">
        <f t="shared" si="6"/>
        <v/>
      </c>
    </row>
    <row r="12" spans="1:28">
      <c r="A12">
        <v>10</v>
      </c>
      <c r="B12" s="23" t="str">
        <f>IFERROR(VLOOKUP(ROW(A10),#REF!,3,FALSE),"")</f>
        <v/>
      </c>
      <c r="C12" t="str">
        <f>IFERROR(VLOOKUP(ROW(A10),#REF!,4,FALSE),"")</f>
        <v/>
      </c>
      <c r="D12" t="str">
        <f t="shared" si="0"/>
        <v/>
      </c>
      <c r="F12" s="23" t="str">
        <f>IFERROR(VLOOKUP(ROW(A10),#REF!,3,FALSE),"")</f>
        <v/>
      </c>
      <c r="G12" t="str">
        <f>IFERROR(VLOOKUP(ROW(A10),#REF!,4,FALSE),"")</f>
        <v/>
      </c>
      <c r="H12" t="str">
        <f t="shared" si="1"/>
        <v/>
      </c>
      <c r="J12" s="23" t="str">
        <f>IFERROR(VLOOKUP(ROW(A10),#REF!,3,FALSE),"")</f>
        <v/>
      </c>
      <c r="K12" t="str">
        <f>IFERROR(VLOOKUP(ROW(A10),#REF!,4,FALSE),"")</f>
        <v/>
      </c>
      <c r="L12" t="str">
        <f t="shared" si="2"/>
        <v/>
      </c>
      <c r="N12" s="23" t="str">
        <f>IFERROR(VLOOKUP(ROW(A10),#REF!,3,FALSE),"")</f>
        <v/>
      </c>
      <c r="O12" t="str">
        <f>IFERROR(VLOOKUP(ROW(A10),#REF!,4,FALSE),"")</f>
        <v/>
      </c>
      <c r="P12" t="str">
        <f t="shared" si="3"/>
        <v/>
      </c>
      <c r="R12" s="23" t="str">
        <f>IFERROR(VLOOKUP(ROW(A10),#REF!,3,FALSE),"")</f>
        <v/>
      </c>
      <c r="S12" t="str">
        <f>IFERROR(VLOOKUP(ROW(A10),#REF!,4,FALSE),"")</f>
        <v/>
      </c>
      <c r="T12" t="str">
        <f t="shared" si="4"/>
        <v/>
      </c>
      <c r="V12" s="23" t="str">
        <f>IFERROR(VLOOKUP(ROW(A10),#REF!,3,FALSE),"")</f>
        <v/>
      </c>
      <c r="W12" t="str">
        <f>IFERROR(VLOOKUP(ROW(A10),#REF!,4,FALSE),"")</f>
        <v/>
      </c>
      <c r="X12" t="str">
        <f t="shared" si="5"/>
        <v/>
      </c>
      <c r="Z12" s="23" t="str">
        <f>IFERROR(VLOOKUP(ROW(A10),#REF!,3,FALSE),"")</f>
        <v/>
      </c>
      <c r="AA12" t="str">
        <f>IFERROR(VLOOKUP(ROW(A10),#REF!,4,FALSE),"")</f>
        <v/>
      </c>
      <c r="AB12" t="str">
        <f t="shared" si="6"/>
        <v/>
      </c>
    </row>
    <row r="13" spans="1:28">
      <c r="A13">
        <v>11</v>
      </c>
      <c r="B13" s="23" t="str">
        <f>IFERROR(VLOOKUP(ROW(A11),#REF!,3,FALSE),"")</f>
        <v/>
      </c>
      <c r="C13" t="str">
        <f>IFERROR(VLOOKUP(ROW(A11),#REF!,4,FALSE),"")</f>
        <v/>
      </c>
      <c r="D13" t="str">
        <f t="shared" si="0"/>
        <v/>
      </c>
      <c r="F13" s="23" t="str">
        <f>IFERROR(VLOOKUP(ROW(A11),#REF!,3,FALSE),"")</f>
        <v/>
      </c>
      <c r="G13" t="str">
        <f>IFERROR(VLOOKUP(ROW(A11),#REF!,4,FALSE),"")</f>
        <v/>
      </c>
      <c r="H13" t="str">
        <f t="shared" si="1"/>
        <v/>
      </c>
      <c r="J13" s="23" t="str">
        <f>IFERROR(VLOOKUP(ROW(A11),#REF!,3,FALSE),"")</f>
        <v/>
      </c>
      <c r="K13" t="str">
        <f>IFERROR(VLOOKUP(ROW(A11),#REF!,4,FALSE),"")</f>
        <v/>
      </c>
      <c r="L13" t="str">
        <f t="shared" si="2"/>
        <v/>
      </c>
      <c r="N13" s="23" t="str">
        <f>IFERROR(VLOOKUP(ROW(A11),#REF!,3,FALSE),"")</f>
        <v/>
      </c>
      <c r="O13" t="str">
        <f>IFERROR(VLOOKUP(ROW(A11),#REF!,4,FALSE),"")</f>
        <v/>
      </c>
      <c r="P13" t="str">
        <f t="shared" si="3"/>
        <v/>
      </c>
    </row>
    <row r="14" spans="1:28">
      <c r="A14">
        <v>12</v>
      </c>
      <c r="B14" s="23" t="str">
        <f>IFERROR(VLOOKUP(ROW(A12),#REF!,3,FALSE),"")</f>
        <v/>
      </c>
      <c r="C14" t="str">
        <f>IFERROR(VLOOKUP(ROW(A12),#REF!,4,FALSE),"")</f>
        <v/>
      </c>
      <c r="D14" t="str">
        <f t="shared" si="0"/>
        <v/>
      </c>
      <c r="F14" s="23" t="str">
        <f>IFERROR(VLOOKUP(ROW(A12),#REF!,3,FALSE),"")</f>
        <v/>
      </c>
      <c r="G14" t="str">
        <f>IFERROR(VLOOKUP(ROW(A12),#REF!,4,FALSE),"")</f>
        <v/>
      </c>
      <c r="H14" t="str">
        <f t="shared" si="1"/>
        <v/>
      </c>
      <c r="J14" s="23" t="str">
        <f>IFERROR(VLOOKUP(ROW(A12),#REF!,3,FALSE),"")</f>
        <v/>
      </c>
      <c r="K14" t="str">
        <f>IFERROR(VLOOKUP(ROW(A12),#REF!,4,FALSE),"")</f>
        <v/>
      </c>
      <c r="L14" t="str">
        <f t="shared" si="2"/>
        <v/>
      </c>
      <c r="N14" s="23" t="str">
        <f>IFERROR(VLOOKUP(ROW(A12),#REF!,3,FALSE),"")</f>
        <v/>
      </c>
      <c r="O14" t="str">
        <f>IFERROR(VLOOKUP(ROW(A12),#REF!,4,FALSE),"")</f>
        <v/>
      </c>
      <c r="P14" t="str">
        <f t="shared" si="3"/>
        <v/>
      </c>
    </row>
    <row r="15" spans="1:28">
      <c r="A15">
        <v>13</v>
      </c>
      <c r="B15" s="23" t="str">
        <f>IFERROR(VLOOKUP(ROW(A13),#REF!,3,FALSE),"")</f>
        <v/>
      </c>
      <c r="C15" t="str">
        <f>IFERROR(VLOOKUP(ROW(A13),#REF!,4,FALSE),"")</f>
        <v/>
      </c>
      <c r="D15" t="str">
        <f t="shared" si="0"/>
        <v/>
      </c>
      <c r="F15" s="23" t="str">
        <f>IFERROR(VLOOKUP(ROW(A13),#REF!,3,FALSE),"")</f>
        <v/>
      </c>
      <c r="G15" t="str">
        <f>IFERROR(VLOOKUP(ROW(A13),#REF!,4,FALSE),"")</f>
        <v/>
      </c>
      <c r="H15" t="str">
        <f t="shared" si="1"/>
        <v/>
      </c>
      <c r="J15" s="23" t="str">
        <f>IFERROR(VLOOKUP(ROW(A13),#REF!,3,FALSE),"")</f>
        <v/>
      </c>
      <c r="K15" t="str">
        <f>IFERROR(VLOOKUP(ROW(A13),#REF!,4,FALSE),"")</f>
        <v/>
      </c>
      <c r="L15" t="str">
        <f t="shared" si="2"/>
        <v/>
      </c>
      <c r="N15" s="23" t="str">
        <f>IFERROR(VLOOKUP(ROW(A13),#REF!,3,FALSE),"")</f>
        <v/>
      </c>
      <c r="O15" t="str">
        <f>IFERROR(VLOOKUP(ROW(A13),#REF!,4,FALSE),"")</f>
        <v/>
      </c>
      <c r="P15" t="str">
        <f t="shared" si="3"/>
        <v/>
      </c>
    </row>
    <row r="16" spans="1:28">
      <c r="A16">
        <v>14</v>
      </c>
      <c r="B16" s="23" t="str">
        <f>IFERROR(VLOOKUP(ROW(A14),#REF!,3,FALSE),"")</f>
        <v/>
      </c>
      <c r="C16" t="str">
        <f>IFERROR(VLOOKUP(ROW(A14),#REF!,4,FALSE),"")</f>
        <v/>
      </c>
      <c r="D16" t="str">
        <f t="shared" si="0"/>
        <v/>
      </c>
      <c r="F16" s="23" t="str">
        <f>IFERROR(VLOOKUP(ROW(A14),#REF!,3,FALSE),"")</f>
        <v/>
      </c>
      <c r="G16" t="str">
        <f>IFERROR(VLOOKUP(ROW(A14),#REF!,4,FALSE),"")</f>
        <v/>
      </c>
      <c r="H16" t="str">
        <f t="shared" si="1"/>
        <v/>
      </c>
      <c r="J16" s="23" t="str">
        <f>IFERROR(VLOOKUP(ROW(A14),#REF!,3,FALSE),"")</f>
        <v/>
      </c>
      <c r="K16" t="str">
        <f>IFERROR(VLOOKUP(ROW(A14),#REF!,4,FALSE),"")</f>
        <v/>
      </c>
      <c r="L16" t="str">
        <f t="shared" si="2"/>
        <v/>
      </c>
      <c r="N16" s="23" t="str">
        <f>IFERROR(VLOOKUP(ROW(A14),#REF!,3,FALSE),"")</f>
        <v/>
      </c>
      <c r="O16" t="str">
        <f>IFERROR(VLOOKUP(ROW(A14),#REF!,4,FALSE),"")</f>
        <v/>
      </c>
      <c r="P16" t="str">
        <f t="shared" si="3"/>
        <v/>
      </c>
    </row>
    <row r="17" spans="1:16">
      <c r="A17">
        <v>15</v>
      </c>
      <c r="B17" s="23" t="str">
        <f>IFERROR(VLOOKUP(ROW(A15),#REF!,3,FALSE),"")</f>
        <v/>
      </c>
      <c r="C17" t="str">
        <f>IFERROR(VLOOKUP(ROW(A15),#REF!,4,FALSE),"")</f>
        <v/>
      </c>
      <c r="D17" t="str">
        <f t="shared" si="0"/>
        <v/>
      </c>
      <c r="F17" s="23" t="str">
        <f>IFERROR(VLOOKUP(ROW(A15),#REF!,3,FALSE),"")</f>
        <v/>
      </c>
      <c r="G17" t="str">
        <f>IFERROR(VLOOKUP(ROW(A15),#REF!,4,FALSE),"")</f>
        <v/>
      </c>
      <c r="H17" t="str">
        <f t="shared" si="1"/>
        <v/>
      </c>
      <c r="J17" s="23" t="str">
        <f>IFERROR(VLOOKUP(ROW(A15),#REF!,3,FALSE),"")</f>
        <v/>
      </c>
      <c r="K17" t="str">
        <f>IFERROR(VLOOKUP(ROW(A15),#REF!,4,FALSE),"")</f>
        <v/>
      </c>
      <c r="L17" t="str">
        <f t="shared" si="2"/>
        <v/>
      </c>
      <c r="N17" s="23" t="str">
        <f>IFERROR(VLOOKUP(ROW(A15),#REF!,3,FALSE),"")</f>
        <v/>
      </c>
      <c r="O17" t="str">
        <f>IFERROR(VLOOKUP(ROW(A15),#REF!,4,FALSE),"")</f>
        <v/>
      </c>
      <c r="P17" t="str">
        <f t="shared" si="3"/>
        <v/>
      </c>
    </row>
    <row r="18" spans="1:16">
      <c r="A18">
        <v>16</v>
      </c>
      <c r="B18" s="23" t="str">
        <f>IFERROR(VLOOKUP(ROW(A16),#REF!,3,FALSE),"")</f>
        <v/>
      </c>
      <c r="C18" t="str">
        <f>IFERROR(VLOOKUP(ROW(A16),#REF!,4,FALSE),"")</f>
        <v/>
      </c>
      <c r="D18" t="str">
        <f t="shared" si="0"/>
        <v/>
      </c>
      <c r="F18" s="23" t="str">
        <f>IFERROR(VLOOKUP(ROW(A16),#REF!,3,FALSE),"")</f>
        <v/>
      </c>
      <c r="G18" t="str">
        <f>IFERROR(VLOOKUP(ROW(A16),#REF!,4,FALSE),"")</f>
        <v/>
      </c>
      <c r="H18" t="str">
        <f t="shared" si="1"/>
        <v/>
      </c>
      <c r="J18" s="23" t="str">
        <f>IFERROR(VLOOKUP(ROW(A16),#REF!,3,FALSE),"")</f>
        <v/>
      </c>
      <c r="K18" t="str">
        <f>IFERROR(VLOOKUP(ROW(A16),#REF!,4,FALSE),"")</f>
        <v/>
      </c>
      <c r="L18" t="str">
        <f t="shared" si="2"/>
        <v/>
      </c>
      <c r="N18" s="23" t="str">
        <f>IFERROR(VLOOKUP(ROW(A16),#REF!,3,FALSE),"")</f>
        <v/>
      </c>
      <c r="O18" t="str">
        <f>IFERROR(VLOOKUP(ROW(A16),#REF!,4,FALSE),"")</f>
        <v/>
      </c>
      <c r="P18" t="str">
        <f t="shared" si="3"/>
        <v/>
      </c>
    </row>
    <row r="19" spans="1:16">
      <c r="A19">
        <v>17</v>
      </c>
      <c r="B19" s="23" t="str">
        <f>IFERROR(VLOOKUP(ROW(A17),#REF!,3,FALSE),"")</f>
        <v/>
      </c>
      <c r="C19" t="str">
        <f>IFERROR(VLOOKUP(ROW(A17),#REF!,4,FALSE),"")</f>
        <v/>
      </c>
      <c r="D19" t="str">
        <f t="shared" si="0"/>
        <v/>
      </c>
      <c r="F19" s="23" t="str">
        <f>IFERROR(VLOOKUP(ROW(A17),#REF!,3,FALSE),"")</f>
        <v/>
      </c>
      <c r="G19" t="str">
        <f>IFERROR(VLOOKUP(ROW(A17),#REF!,4,FALSE),"")</f>
        <v/>
      </c>
      <c r="H19" t="str">
        <f t="shared" si="1"/>
        <v/>
      </c>
      <c r="J19" s="23" t="str">
        <f>IFERROR(VLOOKUP(ROW(A17),#REF!,3,FALSE),"")</f>
        <v/>
      </c>
      <c r="K19" t="str">
        <f>IFERROR(VLOOKUP(ROW(A17),#REF!,4,FALSE),"")</f>
        <v/>
      </c>
      <c r="L19" t="str">
        <f t="shared" si="2"/>
        <v/>
      </c>
      <c r="N19" s="23" t="str">
        <f>IFERROR(VLOOKUP(ROW(A17),#REF!,3,FALSE),"")</f>
        <v/>
      </c>
      <c r="O19" t="str">
        <f>IFERROR(VLOOKUP(ROW(A17),#REF!,4,FALSE),"")</f>
        <v/>
      </c>
      <c r="P19" t="str">
        <f t="shared" si="3"/>
        <v/>
      </c>
    </row>
    <row r="20" spans="1:16">
      <c r="A20">
        <v>18</v>
      </c>
      <c r="B20" s="23" t="str">
        <f>IFERROR(VLOOKUP(ROW(A18),#REF!,3,FALSE),"")</f>
        <v/>
      </c>
      <c r="C20" t="str">
        <f>IFERROR(VLOOKUP(ROW(A18),#REF!,4,FALSE),"")</f>
        <v/>
      </c>
      <c r="D20" t="str">
        <f t="shared" si="0"/>
        <v/>
      </c>
      <c r="F20" s="23" t="str">
        <f>IFERROR(VLOOKUP(ROW(A18),#REF!,3,FALSE),"")</f>
        <v/>
      </c>
      <c r="G20" t="str">
        <f>IFERROR(VLOOKUP(ROW(A18),#REF!,4,FALSE),"")</f>
        <v/>
      </c>
      <c r="H20" t="str">
        <f t="shared" si="1"/>
        <v/>
      </c>
      <c r="J20" s="23" t="str">
        <f>IFERROR(VLOOKUP(ROW(A18),#REF!,3,FALSE),"")</f>
        <v/>
      </c>
      <c r="K20" t="str">
        <f>IFERROR(VLOOKUP(ROW(A18),#REF!,4,FALSE),"")</f>
        <v/>
      </c>
      <c r="L20" t="str">
        <f t="shared" si="2"/>
        <v/>
      </c>
      <c r="N20" s="23" t="str">
        <f>IFERROR(VLOOKUP(ROW(A18),#REF!,3,FALSE),"")</f>
        <v/>
      </c>
      <c r="O20" t="str">
        <f>IFERROR(VLOOKUP(ROW(A18),#REF!,4,FALSE),"")</f>
        <v/>
      </c>
      <c r="P20" t="str">
        <f t="shared" si="3"/>
        <v/>
      </c>
    </row>
    <row r="21" spans="1:16">
      <c r="A21">
        <v>19</v>
      </c>
      <c r="B21" s="23" t="str">
        <f>IFERROR(VLOOKUP(ROW(A19),#REF!,3,FALSE),"")</f>
        <v/>
      </c>
      <c r="C21" t="str">
        <f>IFERROR(VLOOKUP(ROW(A19),#REF!,4,FALSE),"")</f>
        <v/>
      </c>
      <c r="D21" t="str">
        <f t="shared" si="0"/>
        <v/>
      </c>
      <c r="F21" s="23" t="str">
        <f>IFERROR(VLOOKUP(ROW(A19),#REF!,3,FALSE),"")</f>
        <v/>
      </c>
      <c r="G21" t="str">
        <f>IFERROR(VLOOKUP(ROW(A19),#REF!,4,FALSE),"")</f>
        <v/>
      </c>
      <c r="H21" t="str">
        <f t="shared" si="1"/>
        <v/>
      </c>
      <c r="J21" s="23" t="str">
        <f>IFERROR(VLOOKUP(ROW(A19),#REF!,3,FALSE),"")</f>
        <v/>
      </c>
      <c r="K21" t="str">
        <f>IFERROR(VLOOKUP(ROW(A19),#REF!,4,FALSE),"")</f>
        <v/>
      </c>
      <c r="L21" t="str">
        <f t="shared" si="2"/>
        <v/>
      </c>
      <c r="N21" s="23" t="str">
        <f>IFERROR(VLOOKUP(ROW(A19),#REF!,3,FALSE),"")</f>
        <v/>
      </c>
      <c r="O21" t="str">
        <f>IFERROR(VLOOKUP(ROW(A19),#REF!,4,FALSE),"")</f>
        <v/>
      </c>
      <c r="P21" t="str">
        <f t="shared" si="3"/>
        <v/>
      </c>
    </row>
    <row r="22" spans="1:16">
      <c r="A22">
        <v>20</v>
      </c>
      <c r="B22" s="23" t="str">
        <f>IFERROR(VLOOKUP(ROW(A20),#REF!,3,FALSE),"")</f>
        <v/>
      </c>
      <c r="C22" t="str">
        <f>IFERROR(VLOOKUP(ROW(A20),#REF!,4,FALSE),"")</f>
        <v/>
      </c>
      <c r="D22" t="str">
        <f t="shared" si="0"/>
        <v/>
      </c>
      <c r="F22" s="23" t="str">
        <f>IFERROR(VLOOKUP(ROW(A20),#REF!,3,FALSE),"")</f>
        <v/>
      </c>
      <c r="G22" t="str">
        <f>IFERROR(VLOOKUP(ROW(A20),#REF!,4,FALSE),"")</f>
        <v/>
      </c>
      <c r="H22" t="str">
        <f t="shared" si="1"/>
        <v/>
      </c>
      <c r="J22" s="23" t="str">
        <f>IFERROR(VLOOKUP(ROW(A20),#REF!,3,FALSE),"")</f>
        <v/>
      </c>
      <c r="K22" t="str">
        <f>IFERROR(VLOOKUP(ROW(A20),#REF!,4,FALSE),"")</f>
        <v/>
      </c>
      <c r="L22" t="str">
        <f t="shared" si="2"/>
        <v/>
      </c>
      <c r="N22" s="23" t="str">
        <f>IFERROR(VLOOKUP(ROW(A20),#REF!,3,FALSE),"")</f>
        <v/>
      </c>
      <c r="O22" t="str">
        <f>IFERROR(VLOOKUP(ROW(A20),#REF!,4,FALSE),"")</f>
        <v/>
      </c>
      <c r="P22" t="str">
        <f t="shared" si="3"/>
        <v/>
      </c>
    </row>
    <row r="23" spans="1:16">
      <c r="A23">
        <v>21</v>
      </c>
      <c r="B23" s="23" t="str">
        <f>IFERROR(VLOOKUP(ROW(A21),#REF!,3,FALSE),"")</f>
        <v/>
      </c>
      <c r="C23" t="str">
        <f>IFERROR(VLOOKUP(ROW(A21),#REF!,4,FALSE),"")</f>
        <v/>
      </c>
      <c r="D23" t="str">
        <f t="shared" si="0"/>
        <v/>
      </c>
      <c r="F23" s="23" t="str">
        <f>IFERROR(VLOOKUP(ROW(A21),#REF!,3,FALSE),"")</f>
        <v/>
      </c>
      <c r="G23" t="str">
        <f>IFERROR(VLOOKUP(ROW(A21),#REF!,4,FALSE),"")</f>
        <v/>
      </c>
      <c r="H23" t="str">
        <f t="shared" si="1"/>
        <v/>
      </c>
      <c r="J23" s="23" t="str">
        <f>IFERROR(VLOOKUP(ROW(A21),#REF!,3,FALSE),"")</f>
        <v/>
      </c>
      <c r="K23" t="str">
        <f>IFERROR(VLOOKUP(ROW(A21),#REF!,4,FALSE),"")</f>
        <v/>
      </c>
      <c r="L23" t="str">
        <f t="shared" si="2"/>
        <v/>
      </c>
      <c r="N23" s="23" t="str">
        <f>IFERROR(VLOOKUP(ROW(A21),#REF!,3,FALSE),"")</f>
        <v/>
      </c>
      <c r="O23" t="str">
        <f>IFERROR(VLOOKUP(ROW(A21),#REF!,4,FALSE),"")</f>
        <v/>
      </c>
      <c r="P23" t="str">
        <f t="shared" si="3"/>
        <v/>
      </c>
    </row>
    <row r="24" spans="1:16">
      <c r="A24">
        <v>22</v>
      </c>
      <c r="B24" s="23" t="str">
        <f>IFERROR(VLOOKUP(ROW(A22),#REF!,3,FALSE),"")</f>
        <v/>
      </c>
      <c r="C24" t="str">
        <f>IFERROR(VLOOKUP(ROW(A22),#REF!,4,FALSE),"")</f>
        <v/>
      </c>
      <c r="D24" t="str">
        <f t="shared" si="0"/>
        <v/>
      </c>
      <c r="F24" s="23" t="str">
        <f>IFERROR(VLOOKUP(ROW(A22),#REF!,3,FALSE),"")</f>
        <v/>
      </c>
      <c r="G24" t="str">
        <f>IFERROR(VLOOKUP(ROW(A22),#REF!,4,FALSE),"")</f>
        <v/>
      </c>
      <c r="H24" t="str">
        <f t="shared" si="1"/>
        <v/>
      </c>
      <c r="J24" s="23" t="str">
        <f>IFERROR(VLOOKUP(ROW(A22),#REF!,3,FALSE),"")</f>
        <v/>
      </c>
      <c r="K24" t="str">
        <f>IFERROR(VLOOKUP(ROW(A22),#REF!,4,FALSE),"")</f>
        <v/>
      </c>
      <c r="L24" t="str">
        <f t="shared" si="2"/>
        <v/>
      </c>
      <c r="N24" s="23" t="str">
        <f>IFERROR(VLOOKUP(ROW(A22),#REF!,3,FALSE),"")</f>
        <v/>
      </c>
      <c r="O24" t="str">
        <f>IFERROR(VLOOKUP(ROW(A22),#REF!,4,FALSE),"")</f>
        <v/>
      </c>
      <c r="P24" t="str">
        <f t="shared" si="3"/>
        <v/>
      </c>
    </row>
    <row r="25" spans="1:16">
      <c r="A25">
        <v>25</v>
      </c>
      <c r="B25" s="23" t="str">
        <f>IFERROR(VLOOKUP(ROW(A23),#REF!,3,FALSE),"")</f>
        <v/>
      </c>
      <c r="C25" t="str">
        <f>IFERROR(VLOOKUP(ROW(A23),#REF!,4,FALSE),"")</f>
        <v/>
      </c>
      <c r="D25" t="str">
        <f t="shared" si="0"/>
        <v/>
      </c>
      <c r="F25" s="23" t="str">
        <f>IFERROR(VLOOKUP(ROW(A23),#REF!,3,FALSE),"")</f>
        <v/>
      </c>
      <c r="G25" t="str">
        <f>IFERROR(VLOOKUP(ROW(A23),#REF!,4,FALSE),"")</f>
        <v/>
      </c>
      <c r="H25" t="str">
        <f t="shared" si="1"/>
        <v/>
      </c>
      <c r="J25" s="23" t="str">
        <f>IFERROR(VLOOKUP(ROW(A23),#REF!,3,FALSE),"")</f>
        <v/>
      </c>
      <c r="K25" t="str">
        <f>IFERROR(VLOOKUP(ROW(A23),#REF!,4,FALSE),"")</f>
        <v/>
      </c>
      <c r="L25" t="str">
        <f t="shared" si="2"/>
        <v/>
      </c>
      <c r="N25" s="23" t="str">
        <f>IFERROR(VLOOKUP(ROW(A23),#REF!,3,FALSE),"")</f>
        <v/>
      </c>
      <c r="O25" t="str">
        <f>IFERROR(VLOOKUP(ROW(A23),#REF!,4,FALSE),"")</f>
        <v/>
      </c>
      <c r="P25" t="str">
        <f t="shared" si="3"/>
        <v/>
      </c>
    </row>
    <row r="26" spans="1:16">
      <c r="A26">
        <v>26</v>
      </c>
      <c r="B26" s="23" t="str">
        <f>IFERROR(VLOOKUP(ROW(A24),#REF!,3,FALSE),"")</f>
        <v/>
      </c>
      <c r="C26" t="str">
        <f>IFERROR(VLOOKUP(ROW(A24),#REF!,4,FALSE),"")</f>
        <v/>
      </c>
      <c r="D26" t="str">
        <f t="shared" si="0"/>
        <v/>
      </c>
      <c r="F26" s="23" t="str">
        <f>IFERROR(VLOOKUP(ROW(A24),#REF!,3,FALSE),"")</f>
        <v/>
      </c>
      <c r="G26" t="str">
        <f>IFERROR(VLOOKUP(ROW(A24),#REF!,4,FALSE),"")</f>
        <v/>
      </c>
      <c r="H26" t="str">
        <f t="shared" si="1"/>
        <v/>
      </c>
      <c r="J26" s="23" t="str">
        <f>IFERROR(VLOOKUP(ROW(A24),#REF!,3,FALSE),"")</f>
        <v/>
      </c>
      <c r="K26" t="str">
        <f>IFERROR(VLOOKUP(ROW(A24),#REF!,4,FALSE),"")</f>
        <v/>
      </c>
      <c r="L26" t="str">
        <f t="shared" si="2"/>
        <v/>
      </c>
      <c r="N26" s="23" t="str">
        <f>IFERROR(VLOOKUP(ROW(A24),#REF!,3,FALSE),"")</f>
        <v/>
      </c>
      <c r="O26" t="str">
        <f>IFERROR(VLOOKUP(ROW(A24),#REF!,4,FALSE),"")</f>
        <v/>
      </c>
      <c r="P26" t="str">
        <f t="shared" si="3"/>
        <v/>
      </c>
    </row>
    <row r="27" spans="1:16">
      <c r="A27">
        <v>27</v>
      </c>
      <c r="B27" s="23" t="str">
        <f>IFERROR(VLOOKUP(ROW(A25),#REF!,3,FALSE),"")</f>
        <v/>
      </c>
      <c r="C27" t="str">
        <f>IFERROR(VLOOKUP(ROW(A25),#REF!,4,FALSE),"")</f>
        <v/>
      </c>
      <c r="D27" t="str">
        <f t="shared" si="0"/>
        <v/>
      </c>
      <c r="F27" s="23" t="str">
        <f>IFERROR(VLOOKUP(ROW(A25),#REF!,3,FALSE),"")</f>
        <v/>
      </c>
      <c r="G27" t="str">
        <f>IFERROR(VLOOKUP(ROW(A25),#REF!,4,FALSE),"")</f>
        <v/>
      </c>
      <c r="H27" t="str">
        <f t="shared" si="1"/>
        <v/>
      </c>
      <c r="J27" s="23" t="str">
        <f>IFERROR(VLOOKUP(ROW(A25),#REF!,3,FALSE),"")</f>
        <v/>
      </c>
      <c r="K27" t="str">
        <f>IFERROR(VLOOKUP(ROW(A25),#REF!,4,FALSE),"")</f>
        <v/>
      </c>
      <c r="L27" t="str">
        <f t="shared" si="2"/>
        <v/>
      </c>
      <c r="N27" s="23" t="str">
        <f>IFERROR(VLOOKUP(ROW(A25),#REF!,3,FALSE),"")</f>
        <v/>
      </c>
      <c r="O27" t="str">
        <f>IFERROR(VLOOKUP(ROW(A25),#REF!,4,FALSE),"")</f>
        <v/>
      </c>
      <c r="P27" t="str">
        <f t="shared" si="3"/>
        <v/>
      </c>
    </row>
    <row r="28" spans="1:16">
      <c r="A28">
        <v>28</v>
      </c>
      <c r="B28" s="23" t="str">
        <f>IFERROR(VLOOKUP(ROW(A26),#REF!,3,FALSE),"")</f>
        <v/>
      </c>
      <c r="C28" t="str">
        <f>IFERROR(VLOOKUP(ROW(A26),#REF!,4,FALSE),"")</f>
        <v/>
      </c>
      <c r="D28" t="str">
        <f t="shared" si="0"/>
        <v/>
      </c>
      <c r="F28" s="23" t="str">
        <f>IFERROR(VLOOKUP(ROW(A26),#REF!,3,FALSE),"")</f>
        <v/>
      </c>
      <c r="G28" t="str">
        <f>IFERROR(VLOOKUP(ROW(A26),#REF!,4,FALSE),"")</f>
        <v/>
      </c>
      <c r="H28" t="str">
        <f t="shared" si="1"/>
        <v/>
      </c>
      <c r="J28" s="23" t="str">
        <f>IFERROR(VLOOKUP(ROW(A26),#REF!,3,FALSE),"")</f>
        <v/>
      </c>
      <c r="K28" t="str">
        <f>IFERROR(VLOOKUP(ROW(A26),#REF!,4,FALSE),"")</f>
        <v/>
      </c>
      <c r="L28" t="str">
        <f t="shared" si="2"/>
        <v/>
      </c>
      <c r="N28" s="23" t="str">
        <f>IFERROR(VLOOKUP(ROW(A26),#REF!,3,FALSE),"")</f>
        <v/>
      </c>
      <c r="O28" t="str">
        <f>IFERROR(VLOOKUP(ROW(A26),#REF!,4,FALSE),"")</f>
        <v/>
      </c>
      <c r="P28" t="str">
        <f t="shared" si="3"/>
        <v/>
      </c>
    </row>
    <row r="29" spans="1:16">
      <c r="A29">
        <v>29</v>
      </c>
      <c r="B29" s="23" t="str">
        <f>IFERROR(VLOOKUP(ROW(A27),#REF!,3,FALSE),"")</f>
        <v/>
      </c>
      <c r="C29" t="str">
        <f>IFERROR(VLOOKUP(ROW(A27),#REF!,4,FALSE),"")</f>
        <v/>
      </c>
      <c r="D29" t="str">
        <f t="shared" si="0"/>
        <v/>
      </c>
      <c r="F29" s="23" t="str">
        <f>IFERROR(VLOOKUP(ROW(A27),#REF!,3,FALSE),"")</f>
        <v/>
      </c>
      <c r="G29" t="str">
        <f>IFERROR(VLOOKUP(ROW(A27),#REF!,4,FALSE),"")</f>
        <v/>
      </c>
      <c r="H29" t="str">
        <f t="shared" si="1"/>
        <v/>
      </c>
      <c r="J29" s="23" t="str">
        <f>IFERROR(VLOOKUP(ROW(A27),#REF!,3,FALSE),"")</f>
        <v/>
      </c>
      <c r="K29" t="str">
        <f>IFERROR(VLOOKUP(ROW(A27),#REF!,4,FALSE),"")</f>
        <v/>
      </c>
      <c r="L29" t="str">
        <f t="shared" si="2"/>
        <v/>
      </c>
      <c r="N29" s="23" t="str">
        <f>IFERROR(VLOOKUP(ROW(A27),#REF!,3,FALSE),"")</f>
        <v/>
      </c>
      <c r="O29" t="str">
        <f>IFERROR(VLOOKUP(ROW(A27),#REF!,4,FALSE),"")</f>
        <v/>
      </c>
      <c r="P29" t="str">
        <f t="shared" si="3"/>
        <v/>
      </c>
    </row>
    <row r="30" spans="1:16">
      <c r="A30">
        <v>30</v>
      </c>
      <c r="B30" s="23" t="str">
        <f>IFERROR(VLOOKUP(ROW(A28),#REF!,3,FALSE),"")</f>
        <v/>
      </c>
      <c r="C30" t="str">
        <f>IFERROR(VLOOKUP(ROW(A28),#REF!,4,FALSE),"")</f>
        <v/>
      </c>
      <c r="D30" t="str">
        <f t="shared" si="0"/>
        <v/>
      </c>
      <c r="F30" s="23" t="str">
        <f>IFERROR(VLOOKUP(ROW(A28),#REF!,3,FALSE),"")</f>
        <v/>
      </c>
      <c r="G30" t="str">
        <f>IFERROR(VLOOKUP(ROW(A28),#REF!,4,FALSE),"")</f>
        <v/>
      </c>
      <c r="H30" t="str">
        <f t="shared" si="1"/>
        <v/>
      </c>
      <c r="J30" s="23" t="str">
        <f>IFERROR(VLOOKUP(ROW(A28),#REF!,3,FALSE),"")</f>
        <v/>
      </c>
      <c r="K30" t="str">
        <f>IFERROR(VLOOKUP(ROW(A28),#REF!,4,FALSE),"")</f>
        <v/>
      </c>
      <c r="L30" t="str">
        <f t="shared" si="2"/>
        <v/>
      </c>
      <c r="N30" s="23" t="str">
        <f>IFERROR(VLOOKUP(ROW(A28),#REF!,3,FALSE),"")</f>
        <v/>
      </c>
      <c r="O30" t="str">
        <f>IFERROR(VLOOKUP(ROW(A28),#REF!,4,FALSE),"")</f>
        <v/>
      </c>
      <c r="P30" t="str">
        <f t="shared" si="3"/>
        <v/>
      </c>
    </row>
    <row r="31" spans="1:16">
      <c r="A31">
        <v>31</v>
      </c>
      <c r="B31" s="23" t="str">
        <f>IFERROR(VLOOKUP(ROW(A29),#REF!,3,FALSE),"")</f>
        <v/>
      </c>
      <c r="C31" t="str">
        <f>IFERROR(VLOOKUP(ROW(A29),#REF!,4,FALSE),"")</f>
        <v/>
      </c>
      <c r="D31" t="str">
        <f t="shared" si="0"/>
        <v/>
      </c>
      <c r="F31" s="23" t="str">
        <f>IFERROR(VLOOKUP(ROW(A29),#REF!,3,FALSE),"")</f>
        <v/>
      </c>
      <c r="G31" t="str">
        <f>IFERROR(VLOOKUP(ROW(A29),#REF!,4,FALSE),"")</f>
        <v/>
      </c>
      <c r="H31" t="str">
        <f t="shared" si="1"/>
        <v/>
      </c>
      <c r="J31" s="23" t="str">
        <f>IFERROR(VLOOKUP(ROW(A29),#REF!,3,FALSE),"")</f>
        <v/>
      </c>
      <c r="K31" t="str">
        <f>IFERROR(VLOOKUP(ROW(A29),#REF!,4,FALSE),"")</f>
        <v/>
      </c>
      <c r="L31" t="str">
        <f t="shared" si="2"/>
        <v/>
      </c>
      <c r="N31" s="23" t="str">
        <f>IFERROR(VLOOKUP(ROW(A29),#REF!,3,FALSE),"")</f>
        <v/>
      </c>
      <c r="O31" t="str">
        <f>IFERROR(VLOOKUP(ROW(A29),#REF!,4,FALSE),"")</f>
        <v/>
      </c>
      <c r="P31" t="str">
        <f t="shared" si="3"/>
        <v/>
      </c>
    </row>
    <row r="32" spans="1:16">
      <c r="A32">
        <v>32</v>
      </c>
      <c r="B32" s="23" t="str">
        <f>IFERROR(VLOOKUP(ROW(A30),#REF!,3,FALSE),"")</f>
        <v/>
      </c>
      <c r="C32" t="str">
        <f>IFERROR(VLOOKUP(ROW(A30),#REF!,4,FALSE),"")</f>
        <v/>
      </c>
      <c r="D32" t="str">
        <f t="shared" si="0"/>
        <v/>
      </c>
      <c r="F32" s="23" t="str">
        <f>IFERROR(VLOOKUP(ROW(A30),#REF!,3,FALSE),"")</f>
        <v/>
      </c>
      <c r="G32" t="str">
        <f>IFERROR(VLOOKUP(ROW(A30),#REF!,4,FALSE),"")</f>
        <v/>
      </c>
      <c r="H32" t="str">
        <f t="shared" si="1"/>
        <v/>
      </c>
      <c r="J32" s="23" t="str">
        <f>IFERROR(VLOOKUP(ROW(A30),#REF!,3,FALSE),"")</f>
        <v/>
      </c>
      <c r="K32" t="str">
        <f>IFERROR(VLOOKUP(ROW(A30),#REF!,4,FALSE),"")</f>
        <v/>
      </c>
      <c r="L32" t="str">
        <f t="shared" si="2"/>
        <v/>
      </c>
      <c r="N32" s="23" t="str">
        <f>IFERROR(VLOOKUP(ROW(A30),#REF!,3,FALSE),"")</f>
        <v/>
      </c>
      <c r="O32" t="str">
        <f>IFERROR(VLOOKUP(ROW(A30),#REF!,4,FALSE),"")</f>
        <v/>
      </c>
      <c r="P32" t="str">
        <f t="shared" si="3"/>
        <v/>
      </c>
    </row>
    <row r="33" spans="1:16">
      <c r="A33">
        <v>33</v>
      </c>
      <c r="B33" s="23" t="str">
        <f>IFERROR(VLOOKUP(ROW(A31),#REF!,3,FALSE),"")</f>
        <v/>
      </c>
      <c r="C33" t="str">
        <f>IFERROR(VLOOKUP(ROW(A31),#REF!,4,FALSE),"")</f>
        <v/>
      </c>
      <c r="D33" t="str">
        <f t="shared" si="0"/>
        <v/>
      </c>
      <c r="F33" s="23" t="str">
        <f>IFERROR(VLOOKUP(ROW(A31),#REF!,3,FALSE),"")</f>
        <v/>
      </c>
      <c r="G33" t="str">
        <f>IFERROR(VLOOKUP(ROW(A31),#REF!,4,FALSE),"")</f>
        <v/>
      </c>
      <c r="H33" t="str">
        <f t="shared" si="1"/>
        <v/>
      </c>
      <c r="J33" s="23" t="str">
        <f>IFERROR(VLOOKUP(ROW(A31),#REF!,3,FALSE),"")</f>
        <v/>
      </c>
      <c r="K33" t="str">
        <f>IFERROR(VLOOKUP(ROW(A31),#REF!,4,FALSE),"")</f>
        <v/>
      </c>
      <c r="L33" t="str">
        <f t="shared" si="2"/>
        <v/>
      </c>
      <c r="N33" s="23" t="str">
        <f>IFERROR(VLOOKUP(ROW(A31),#REF!,3,FALSE),"")</f>
        <v/>
      </c>
      <c r="O33" t="str">
        <f>IFERROR(VLOOKUP(ROW(A31),#REF!,4,FALSE),"")</f>
        <v/>
      </c>
      <c r="P33" t="str">
        <f t="shared" si="3"/>
        <v/>
      </c>
    </row>
    <row r="34" spans="1:16">
      <c r="A34">
        <v>34</v>
      </c>
      <c r="B34" s="23" t="str">
        <f>IFERROR(VLOOKUP(ROW(A32),#REF!,3,FALSE),"")</f>
        <v/>
      </c>
      <c r="C34" t="str">
        <f>IFERROR(VLOOKUP(ROW(A32),#REF!,4,FALSE),"")</f>
        <v/>
      </c>
      <c r="D34" t="str">
        <f t="shared" si="0"/>
        <v/>
      </c>
      <c r="F34" s="23" t="str">
        <f>IFERROR(VLOOKUP(ROW(A32),#REF!,3,FALSE),"")</f>
        <v/>
      </c>
      <c r="G34" t="str">
        <f>IFERROR(VLOOKUP(ROW(A32),#REF!,4,FALSE),"")</f>
        <v/>
      </c>
      <c r="H34" t="str">
        <f t="shared" si="1"/>
        <v/>
      </c>
      <c r="J34" s="23" t="str">
        <f>IFERROR(VLOOKUP(ROW(A32),#REF!,3,FALSE),"")</f>
        <v/>
      </c>
      <c r="K34" t="str">
        <f>IFERROR(VLOOKUP(ROW(A32),#REF!,4,FALSE),"")</f>
        <v/>
      </c>
      <c r="L34" t="str">
        <f t="shared" si="2"/>
        <v/>
      </c>
      <c r="N34" s="23" t="str">
        <f>IFERROR(VLOOKUP(ROW(A32),#REF!,3,FALSE),"")</f>
        <v/>
      </c>
      <c r="O34" t="str">
        <f>IFERROR(VLOOKUP(ROW(A32),#REF!,4,FALSE),"")</f>
        <v/>
      </c>
      <c r="P34" t="str">
        <f t="shared" si="3"/>
        <v/>
      </c>
    </row>
    <row r="35" spans="1:16">
      <c r="A35">
        <v>35</v>
      </c>
      <c r="B35" s="23" t="str">
        <f>IFERROR(VLOOKUP(ROW(A33),#REF!,3,FALSE),"")</f>
        <v/>
      </c>
      <c r="C35" t="str">
        <f>IFERROR(VLOOKUP(ROW(A33),#REF!,4,FALSE),"")</f>
        <v/>
      </c>
      <c r="D35" t="str">
        <f t="shared" si="0"/>
        <v/>
      </c>
      <c r="F35" s="23" t="str">
        <f>IFERROR(VLOOKUP(ROW(A33),#REF!,3,FALSE),"")</f>
        <v/>
      </c>
      <c r="G35" t="str">
        <f>IFERROR(VLOOKUP(ROW(A33),#REF!,4,FALSE),"")</f>
        <v/>
      </c>
      <c r="H35" t="str">
        <f t="shared" ref="H35:H66" si="7">CONCATENATE(F35,G35)</f>
        <v/>
      </c>
      <c r="J35" s="23" t="str">
        <f>IFERROR(VLOOKUP(ROW(A33),#REF!,3,FALSE),"")</f>
        <v/>
      </c>
      <c r="K35" t="str">
        <f>IFERROR(VLOOKUP(ROW(A33),#REF!,4,FALSE),"")</f>
        <v/>
      </c>
      <c r="L35" t="str">
        <f t="shared" ref="L35:L54" si="8">CONCATENATE(J35,K35)</f>
        <v/>
      </c>
      <c r="N35" s="23" t="str">
        <f>IFERROR(VLOOKUP(ROW(A33),#REF!,3,FALSE),"")</f>
        <v/>
      </c>
      <c r="O35" t="str">
        <f>IFERROR(VLOOKUP(ROW(A33),#REF!,4,FALSE),"")</f>
        <v/>
      </c>
      <c r="P35" t="str">
        <f t="shared" ref="P35:P55" si="9">CONCATENATE(N35,O35)</f>
        <v/>
      </c>
    </row>
    <row r="36" spans="1:16">
      <c r="B36" s="23" t="str">
        <f>IFERROR(VLOOKUP(ROW(A34),#REF!,3,FALSE),"")</f>
        <v/>
      </c>
      <c r="C36" t="str">
        <f>IFERROR(VLOOKUP(ROW(A34),#REF!,4,FALSE),"")</f>
        <v/>
      </c>
      <c r="D36" t="str">
        <f t="shared" si="0"/>
        <v/>
      </c>
      <c r="F36" s="23" t="str">
        <f>IFERROR(VLOOKUP(ROW(A34),#REF!,3,FALSE),"")</f>
        <v/>
      </c>
      <c r="G36" t="str">
        <f>IFERROR(VLOOKUP(ROW(A34),#REF!,4,FALSE),"")</f>
        <v/>
      </c>
      <c r="H36" t="str">
        <f t="shared" si="7"/>
        <v/>
      </c>
      <c r="J36" s="23" t="str">
        <f>IFERROR(VLOOKUP(ROW(A34),#REF!,3,FALSE),"")</f>
        <v/>
      </c>
      <c r="K36" t="str">
        <f>IFERROR(VLOOKUP(ROW(A34),#REF!,4,FALSE),"")</f>
        <v/>
      </c>
      <c r="L36" t="str">
        <f t="shared" si="8"/>
        <v/>
      </c>
      <c r="N36" s="23" t="str">
        <f>IFERROR(VLOOKUP(ROW(A34),#REF!,3,FALSE),"")</f>
        <v/>
      </c>
      <c r="O36" t="str">
        <f>IFERROR(VLOOKUP(ROW(A34),#REF!,4,FALSE),"")</f>
        <v/>
      </c>
      <c r="P36" t="str">
        <f t="shared" si="9"/>
        <v/>
      </c>
    </row>
    <row r="37" spans="1:16">
      <c r="F37" s="23" t="str">
        <f>IFERROR(VLOOKUP(ROW(A35),#REF!,3,FALSE),"")</f>
        <v/>
      </c>
      <c r="G37" t="str">
        <f>IFERROR(VLOOKUP(ROW(A35),#REF!,4,FALSE),"")</f>
        <v/>
      </c>
      <c r="H37" t="str">
        <f t="shared" si="7"/>
        <v/>
      </c>
      <c r="J37" s="23" t="str">
        <f>IFERROR(VLOOKUP(ROW(A35),#REF!,3,FALSE),"")</f>
        <v/>
      </c>
      <c r="K37" t="str">
        <f>IFERROR(VLOOKUP(ROW(A35),#REF!,4,FALSE),"")</f>
        <v/>
      </c>
      <c r="L37" t="str">
        <f t="shared" si="8"/>
        <v/>
      </c>
      <c r="N37" s="23" t="str">
        <f>IFERROR(VLOOKUP(ROW(A35),#REF!,3,FALSE),"")</f>
        <v/>
      </c>
      <c r="O37" t="str">
        <f>IFERROR(VLOOKUP(ROW(A35),#REF!,4,FALSE),"")</f>
        <v/>
      </c>
      <c r="P37" t="str">
        <f t="shared" si="9"/>
        <v/>
      </c>
    </row>
    <row r="38" spans="1:16">
      <c r="F38" s="23" t="str">
        <f>IFERROR(VLOOKUP(ROW(A36),#REF!,3,FALSE),"")</f>
        <v/>
      </c>
      <c r="G38" t="str">
        <f>IFERROR(VLOOKUP(ROW(A36),#REF!,4,FALSE),"")</f>
        <v/>
      </c>
      <c r="H38" t="str">
        <f t="shared" si="7"/>
        <v/>
      </c>
      <c r="J38" s="23" t="str">
        <f>IFERROR(VLOOKUP(ROW(A36),#REF!,3,FALSE),"")</f>
        <v/>
      </c>
      <c r="K38" t="str">
        <f>IFERROR(VLOOKUP(ROW(A36),#REF!,4,FALSE),"")</f>
        <v/>
      </c>
      <c r="L38" t="str">
        <f t="shared" si="8"/>
        <v/>
      </c>
      <c r="N38" s="23" t="str">
        <f>IFERROR(VLOOKUP(ROW(A36),#REF!,3,FALSE),"")</f>
        <v/>
      </c>
      <c r="O38" t="str">
        <f>IFERROR(VLOOKUP(ROW(A36),#REF!,4,FALSE),"")</f>
        <v/>
      </c>
      <c r="P38" t="str">
        <f t="shared" si="9"/>
        <v/>
      </c>
    </row>
    <row r="39" spans="1:16">
      <c r="F39" s="23" t="str">
        <f>IFERROR(VLOOKUP(ROW(A37),#REF!,3,FALSE),"")</f>
        <v/>
      </c>
      <c r="G39" t="str">
        <f>IFERROR(VLOOKUP(ROW(A37),#REF!,4,FALSE),"")</f>
        <v/>
      </c>
      <c r="H39" t="str">
        <f t="shared" si="7"/>
        <v/>
      </c>
      <c r="J39" s="23" t="str">
        <f>IFERROR(VLOOKUP(ROW(A37),#REF!,3,FALSE),"")</f>
        <v/>
      </c>
      <c r="K39" t="str">
        <f>IFERROR(VLOOKUP(ROW(A37),#REF!,4,FALSE),"")</f>
        <v/>
      </c>
      <c r="L39" t="str">
        <f t="shared" si="8"/>
        <v/>
      </c>
      <c r="N39" s="23" t="str">
        <f>IFERROR(VLOOKUP(ROW(A37),#REF!,3,FALSE),"")</f>
        <v/>
      </c>
      <c r="O39" t="str">
        <f>IFERROR(VLOOKUP(ROW(A37),#REF!,4,FALSE),"")</f>
        <v/>
      </c>
      <c r="P39" t="str">
        <f t="shared" si="9"/>
        <v/>
      </c>
    </row>
    <row r="40" spans="1:16">
      <c r="F40" s="23" t="str">
        <f>IFERROR(VLOOKUP(ROW(A38),#REF!,3,FALSE),"")</f>
        <v/>
      </c>
      <c r="G40" t="str">
        <f>IFERROR(VLOOKUP(ROW(A38),#REF!,4,FALSE),"")</f>
        <v/>
      </c>
      <c r="H40" t="str">
        <f t="shared" si="7"/>
        <v/>
      </c>
      <c r="J40" s="23" t="str">
        <f>IFERROR(VLOOKUP(ROW(A38),#REF!,3,FALSE),"")</f>
        <v/>
      </c>
      <c r="K40" t="str">
        <f>IFERROR(VLOOKUP(ROW(A38),#REF!,4,FALSE),"")</f>
        <v/>
      </c>
      <c r="L40" t="str">
        <f t="shared" si="8"/>
        <v/>
      </c>
      <c r="N40" s="23" t="str">
        <f>IFERROR(VLOOKUP(ROW(A38),#REF!,3,FALSE),"")</f>
        <v/>
      </c>
      <c r="O40" t="str">
        <f>IFERROR(VLOOKUP(ROW(A38),#REF!,4,FALSE),"")</f>
        <v/>
      </c>
      <c r="P40" t="str">
        <f t="shared" si="9"/>
        <v/>
      </c>
    </row>
    <row r="41" spans="1:16">
      <c r="F41" s="23" t="str">
        <f>IFERROR(VLOOKUP(ROW(A39),#REF!,3,FALSE),"")</f>
        <v/>
      </c>
      <c r="G41" t="str">
        <f>IFERROR(VLOOKUP(ROW(A39),#REF!,4,FALSE),"")</f>
        <v/>
      </c>
      <c r="H41" t="str">
        <f t="shared" si="7"/>
        <v/>
      </c>
      <c r="J41" s="23" t="str">
        <f>IFERROR(VLOOKUP(ROW(A39),#REF!,3,FALSE),"")</f>
        <v/>
      </c>
      <c r="K41" t="str">
        <f>IFERROR(VLOOKUP(ROW(A39),#REF!,4,FALSE),"")</f>
        <v/>
      </c>
      <c r="L41" t="str">
        <f t="shared" si="8"/>
        <v/>
      </c>
      <c r="N41" s="23" t="str">
        <f>IFERROR(VLOOKUP(ROW(A39),#REF!,3,FALSE),"")</f>
        <v/>
      </c>
      <c r="O41" t="str">
        <f>IFERROR(VLOOKUP(ROW(A39),#REF!,4,FALSE),"")</f>
        <v/>
      </c>
      <c r="P41" t="str">
        <f t="shared" si="9"/>
        <v/>
      </c>
    </row>
    <row r="42" spans="1:16">
      <c r="F42" s="23" t="str">
        <f>IFERROR(VLOOKUP(ROW(A40),#REF!,3,FALSE),"")</f>
        <v/>
      </c>
      <c r="G42" t="str">
        <f>IFERROR(VLOOKUP(ROW(A40),#REF!,4,FALSE),"")</f>
        <v/>
      </c>
      <c r="H42" t="str">
        <f t="shared" si="7"/>
        <v/>
      </c>
      <c r="J42" s="23" t="str">
        <f>IFERROR(VLOOKUP(ROW(A40),#REF!,3,FALSE),"")</f>
        <v/>
      </c>
      <c r="K42" t="str">
        <f>IFERROR(VLOOKUP(ROW(A40),#REF!,4,FALSE),"")</f>
        <v/>
      </c>
      <c r="L42" t="str">
        <f t="shared" si="8"/>
        <v/>
      </c>
      <c r="N42" s="23" t="str">
        <f>IFERROR(VLOOKUP(ROW(A40),#REF!,3,FALSE),"")</f>
        <v/>
      </c>
      <c r="O42" t="str">
        <f>IFERROR(VLOOKUP(ROW(A40),#REF!,4,FALSE),"")</f>
        <v/>
      </c>
      <c r="P42" t="str">
        <f t="shared" si="9"/>
        <v/>
      </c>
    </row>
    <row r="43" spans="1:16">
      <c r="F43" s="23" t="str">
        <f>IFERROR(VLOOKUP(ROW(A41),#REF!,3,FALSE),"")</f>
        <v/>
      </c>
      <c r="G43" t="str">
        <f>IFERROR(VLOOKUP(ROW(A41),#REF!,4,FALSE),"")</f>
        <v/>
      </c>
      <c r="H43" t="str">
        <f t="shared" si="7"/>
        <v/>
      </c>
      <c r="J43" s="23" t="str">
        <f>IFERROR(VLOOKUP(ROW(A41),#REF!,3,FALSE),"")</f>
        <v/>
      </c>
      <c r="K43" t="str">
        <f>IFERROR(VLOOKUP(ROW(A41),#REF!,4,FALSE),"")</f>
        <v/>
      </c>
      <c r="L43" t="str">
        <f t="shared" si="8"/>
        <v/>
      </c>
      <c r="N43" s="23" t="str">
        <f>IFERROR(VLOOKUP(ROW(A41),#REF!,3,FALSE),"")</f>
        <v/>
      </c>
      <c r="O43" t="str">
        <f>IFERROR(VLOOKUP(ROW(A41),#REF!,4,FALSE),"")</f>
        <v/>
      </c>
      <c r="P43" t="str">
        <f t="shared" si="9"/>
        <v/>
      </c>
    </row>
    <row r="44" spans="1:16">
      <c r="F44" s="23" t="str">
        <f>IFERROR(VLOOKUP(ROW(A42),#REF!,3,FALSE),"")</f>
        <v/>
      </c>
      <c r="G44" t="str">
        <f>IFERROR(VLOOKUP(ROW(A42),#REF!,4,FALSE),"")</f>
        <v/>
      </c>
      <c r="H44" t="str">
        <f t="shared" si="7"/>
        <v/>
      </c>
      <c r="J44" s="23" t="str">
        <f>IFERROR(VLOOKUP(ROW(A42),#REF!,3,FALSE),"")</f>
        <v/>
      </c>
      <c r="K44" t="str">
        <f>IFERROR(VLOOKUP(ROW(A42),#REF!,4,FALSE),"")</f>
        <v/>
      </c>
      <c r="L44" t="str">
        <f t="shared" si="8"/>
        <v/>
      </c>
      <c r="N44" s="23" t="str">
        <f>IFERROR(VLOOKUP(ROW(A42),#REF!,3,FALSE),"")</f>
        <v/>
      </c>
      <c r="O44" t="str">
        <f>IFERROR(VLOOKUP(ROW(A42),#REF!,4,FALSE),"")</f>
        <v/>
      </c>
      <c r="P44" t="str">
        <f t="shared" si="9"/>
        <v/>
      </c>
    </row>
    <row r="45" spans="1:16">
      <c r="F45" s="23" t="str">
        <f>IFERROR(VLOOKUP(ROW(A43),#REF!,3,FALSE),"")</f>
        <v/>
      </c>
      <c r="G45" t="str">
        <f>IFERROR(VLOOKUP(ROW(A43),#REF!,4,FALSE),"")</f>
        <v/>
      </c>
      <c r="H45" t="str">
        <f t="shared" si="7"/>
        <v/>
      </c>
      <c r="J45" s="23" t="str">
        <f>IFERROR(VLOOKUP(ROW(A43),#REF!,3,FALSE),"")</f>
        <v/>
      </c>
      <c r="K45" t="str">
        <f>IFERROR(VLOOKUP(ROW(A43),#REF!,4,FALSE),"")</f>
        <v/>
      </c>
      <c r="L45" t="str">
        <f t="shared" si="8"/>
        <v/>
      </c>
      <c r="N45" s="23" t="str">
        <f>IFERROR(VLOOKUP(ROW(A43),#REF!,3,FALSE),"")</f>
        <v/>
      </c>
      <c r="O45" t="str">
        <f>IFERROR(VLOOKUP(ROW(A43),#REF!,4,FALSE),"")</f>
        <v/>
      </c>
      <c r="P45" t="str">
        <f t="shared" si="9"/>
        <v/>
      </c>
    </row>
    <row r="46" spans="1:16">
      <c r="F46" s="23" t="str">
        <f>IFERROR(VLOOKUP(ROW(A44),#REF!,3,FALSE),"")</f>
        <v/>
      </c>
      <c r="G46" t="str">
        <f>IFERROR(VLOOKUP(ROW(A44),#REF!,4,FALSE),"")</f>
        <v/>
      </c>
      <c r="H46" t="str">
        <f t="shared" si="7"/>
        <v/>
      </c>
      <c r="J46" s="23" t="str">
        <f>IFERROR(VLOOKUP(ROW(A44),#REF!,3,FALSE),"")</f>
        <v/>
      </c>
      <c r="K46" t="str">
        <f>IFERROR(VLOOKUP(ROW(A44),#REF!,4,FALSE),"")</f>
        <v/>
      </c>
      <c r="L46" t="str">
        <f t="shared" si="8"/>
        <v/>
      </c>
      <c r="N46" s="23" t="str">
        <f>IFERROR(VLOOKUP(ROW(A44),#REF!,3,FALSE),"")</f>
        <v/>
      </c>
      <c r="O46" t="str">
        <f>IFERROR(VLOOKUP(ROW(A44),#REF!,4,FALSE),"")</f>
        <v/>
      </c>
      <c r="P46" t="str">
        <f t="shared" si="9"/>
        <v/>
      </c>
    </row>
    <row r="47" spans="1:16">
      <c r="F47" s="23" t="str">
        <f>IFERROR(VLOOKUP(ROW(A45),#REF!,3,FALSE),"")</f>
        <v/>
      </c>
      <c r="G47" t="str">
        <f>IFERROR(VLOOKUP(ROW(A45),#REF!,4,FALSE),"")</f>
        <v/>
      </c>
      <c r="H47" t="str">
        <f t="shared" si="7"/>
        <v/>
      </c>
      <c r="J47" s="23" t="str">
        <f>IFERROR(VLOOKUP(ROW(A45),#REF!,3,FALSE),"")</f>
        <v/>
      </c>
      <c r="K47" t="str">
        <f>IFERROR(VLOOKUP(ROW(A45),#REF!,4,FALSE),"")</f>
        <v/>
      </c>
      <c r="L47" t="str">
        <f t="shared" si="8"/>
        <v/>
      </c>
      <c r="N47" s="23" t="str">
        <f>IFERROR(VLOOKUP(ROW(A45),#REF!,3,FALSE),"")</f>
        <v/>
      </c>
      <c r="O47" t="str">
        <f>IFERROR(VLOOKUP(ROW(A45),#REF!,4,FALSE),"")</f>
        <v/>
      </c>
      <c r="P47" t="str">
        <f t="shared" si="9"/>
        <v/>
      </c>
    </row>
    <row r="48" spans="1:16">
      <c r="F48" s="23" t="str">
        <f>IFERROR(VLOOKUP(ROW(A46),#REF!,3,FALSE),"")</f>
        <v/>
      </c>
      <c r="G48" t="str">
        <f>IFERROR(VLOOKUP(ROW(A46),#REF!,4,FALSE),"")</f>
        <v/>
      </c>
      <c r="H48" t="str">
        <f t="shared" si="7"/>
        <v/>
      </c>
      <c r="J48" s="23" t="str">
        <f>IFERROR(VLOOKUP(ROW(A46),#REF!,3,FALSE),"")</f>
        <v/>
      </c>
      <c r="K48" t="str">
        <f>IFERROR(VLOOKUP(ROW(A46),#REF!,4,FALSE),"")</f>
        <v/>
      </c>
      <c r="L48" t="str">
        <f t="shared" si="8"/>
        <v/>
      </c>
      <c r="N48" s="23" t="str">
        <f>IFERROR(VLOOKUP(ROW(A46),#REF!,3,FALSE),"")</f>
        <v/>
      </c>
      <c r="O48" t="str">
        <f>IFERROR(VLOOKUP(ROW(A46),#REF!,4,FALSE),"")</f>
        <v/>
      </c>
      <c r="P48" t="str">
        <f t="shared" si="9"/>
        <v/>
      </c>
    </row>
    <row r="49" spans="6:16">
      <c r="F49" s="23" t="str">
        <f>IFERROR(VLOOKUP(ROW(A47),#REF!,3,FALSE),"")</f>
        <v/>
      </c>
      <c r="G49" t="str">
        <f>IFERROR(VLOOKUP(ROW(A47),#REF!,4,FALSE),"")</f>
        <v/>
      </c>
      <c r="H49" t="str">
        <f t="shared" si="7"/>
        <v/>
      </c>
      <c r="J49" s="23" t="str">
        <f>IFERROR(VLOOKUP(ROW(A47),#REF!,3,FALSE),"")</f>
        <v/>
      </c>
      <c r="K49" t="str">
        <f>IFERROR(VLOOKUP(ROW(A47),#REF!,4,FALSE),"")</f>
        <v/>
      </c>
      <c r="L49" t="str">
        <f t="shared" si="8"/>
        <v/>
      </c>
      <c r="N49" s="23" t="str">
        <f>IFERROR(VLOOKUP(ROW(A47),#REF!,3,FALSE),"")</f>
        <v/>
      </c>
      <c r="O49" t="str">
        <f>IFERROR(VLOOKUP(ROW(A47),#REF!,4,FALSE),"")</f>
        <v/>
      </c>
      <c r="P49" t="str">
        <f t="shared" si="9"/>
        <v/>
      </c>
    </row>
    <row r="50" spans="6:16">
      <c r="F50" s="23" t="str">
        <f>IFERROR(VLOOKUP(ROW(A48),#REF!,3,FALSE),"")</f>
        <v/>
      </c>
      <c r="G50" t="str">
        <f>IFERROR(VLOOKUP(ROW(A48),#REF!,4,FALSE),"")</f>
        <v/>
      </c>
      <c r="H50" t="str">
        <f t="shared" si="7"/>
        <v/>
      </c>
      <c r="J50" s="23" t="str">
        <f>IFERROR(VLOOKUP(ROW(A48),#REF!,3,FALSE),"")</f>
        <v/>
      </c>
      <c r="K50" t="str">
        <f>IFERROR(VLOOKUP(ROW(A48),#REF!,4,FALSE),"")</f>
        <v/>
      </c>
      <c r="L50" t="str">
        <f t="shared" si="8"/>
        <v/>
      </c>
      <c r="N50" s="23" t="str">
        <f>IFERROR(VLOOKUP(ROW(A48),#REF!,3,FALSE),"")</f>
        <v/>
      </c>
      <c r="O50" t="str">
        <f>IFERROR(VLOOKUP(ROW(A48),#REF!,4,FALSE),"")</f>
        <v/>
      </c>
      <c r="P50" t="str">
        <f t="shared" si="9"/>
        <v/>
      </c>
    </row>
    <row r="51" spans="6:16">
      <c r="F51" s="23" t="str">
        <f>IFERROR(VLOOKUP(ROW(A49),#REF!,3,FALSE),"")</f>
        <v/>
      </c>
      <c r="G51" t="str">
        <f>IFERROR(VLOOKUP(ROW(A49),#REF!,4,FALSE),"")</f>
        <v/>
      </c>
      <c r="H51" t="str">
        <f t="shared" si="7"/>
        <v/>
      </c>
      <c r="J51" s="23" t="str">
        <f>IFERROR(VLOOKUP(ROW(A49),#REF!,3,FALSE),"")</f>
        <v/>
      </c>
      <c r="K51" t="str">
        <f>IFERROR(VLOOKUP(ROW(A49),#REF!,4,FALSE),"")</f>
        <v/>
      </c>
      <c r="L51" t="str">
        <f t="shared" si="8"/>
        <v/>
      </c>
      <c r="N51" s="23" t="str">
        <f>IFERROR(VLOOKUP(ROW(A49),#REF!,3,FALSE),"")</f>
        <v/>
      </c>
      <c r="O51" t="str">
        <f>IFERROR(VLOOKUP(ROW(A49),#REF!,4,FALSE),"")</f>
        <v/>
      </c>
      <c r="P51" t="str">
        <f t="shared" si="9"/>
        <v/>
      </c>
    </row>
    <row r="52" spans="6:16">
      <c r="F52" s="23" t="str">
        <f>IFERROR(VLOOKUP(ROW(A50),#REF!,3,FALSE),"")</f>
        <v/>
      </c>
      <c r="G52" t="str">
        <f>IFERROR(VLOOKUP(ROW(A50),#REF!,4,FALSE),"")</f>
        <v/>
      </c>
      <c r="H52" t="str">
        <f t="shared" si="7"/>
        <v/>
      </c>
      <c r="J52" s="23" t="str">
        <f>IFERROR(VLOOKUP(ROW(A50),#REF!,3,FALSE),"")</f>
        <v/>
      </c>
      <c r="K52" t="str">
        <f>IFERROR(VLOOKUP(ROW(A50),#REF!,4,FALSE),"")</f>
        <v/>
      </c>
      <c r="L52" t="str">
        <f t="shared" si="8"/>
        <v/>
      </c>
      <c r="N52" s="23" t="str">
        <f>IFERROR(VLOOKUP(ROW(A50),#REF!,3,FALSE),"")</f>
        <v/>
      </c>
      <c r="O52" t="str">
        <f>IFERROR(VLOOKUP(ROW(A50),#REF!,4,FALSE),"")</f>
        <v/>
      </c>
      <c r="P52" t="str">
        <f t="shared" si="9"/>
        <v/>
      </c>
    </row>
    <row r="53" spans="6:16">
      <c r="F53" s="23" t="str">
        <f>IFERROR(VLOOKUP(ROW(A51),#REF!,3,FALSE),"")</f>
        <v/>
      </c>
      <c r="G53" t="str">
        <f>IFERROR(VLOOKUP(ROW(A51),#REF!,4,FALSE),"")</f>
        <v/>
      </c>
      <c r="H53" t="str">
        <f t="shared" si="7"/>
        <v/>
      </c>
      <c r="J53" s="23" t="str">
        <f>IFERROR(VLOOKUP(ROW(A51),#REF!,3,FALSE),"")</f>
        <v/>
      </c>
      <c r="K53" t="str">
        <f>IFERROR(VLOOKUP(ROW(A51),#REF!,4,FALSE),"")</f>
        <v/>
      </c>
      <c r="L53" t="str">
        <f t="shared" si="8"/>
        <v/>
      </c>
      <c r="N53" s="23" t="str">
        <f>IFERROR(VLOOKUP(ROW(A51),#REF!,3,FALSE),"")</f>
        <v/>
      </c>
      <c r="O53" t="str">
        <f>IFERROR(VLOOKUP(ROW(A51),#REF!,4,FALSE),"")</f>
        <v/>
      </c>
      <c r="P53" t="str">
        <f t="shared" si="9"/>
        <v/>
      </c>
    </row>
    <row r="54" spans="6:16">
      <c r="F54" s="23" t="str">
        <f>IFERROR(VLOOKUP(ROW(A52),#REF!,3,FALSE),"")</f>
        <v/>
      </c>
      <c r="G54" t="str">
        <f>IFERROR(VLOOKUP(ROW(A52),#REF!,4,FALSE),"")</f>
        <v/>
      </c>
      <c r="H54" t="str">
        <f t="shared" si="7"/>
        <v/>
      </c>
      <c r="J54" s="23" t="str">
        <f>IFERROR(VLOOKUP(ROW(A52),#REF!,3,FALSE),"")</f>
        <v/>
      </c>
      <c r="K54" t="str">
        <f>IFERROR(VLOOKUP(ROW(A52),#REF!,4,FALSE),"")</f>
        <v/>
      </c>
      <c r="L54" t="str">
        <f t="shared" si="8"/>
        <v/>
      </c>
      <c r="N54" s="23" t="str">
        <f>IFERROR(VLOOKUP(ROW(A52),#REF!,3,FALSE),"")</f>
        <v/>
      </c>
      <c r="O54" t="str">
        <f>IFERROR(VLOOKUP(ROW(A52),#REF!,4,FALSE),"")</f>
        <v/>
      </c>
      <c r="P54" t="str">
        <f t="shared" si="9"/>
        <v/>
      </c>
    </row>
    <row r="55" spans="6:16">
      <c r="F55" s="23" t="str">
        <f>IFERROR(VLOOKUP(ROW(A53),#REF!,3,FALSE),"")</f>
        <v/>
      </c>
      <c r="G55" t="str">
        <f>IFERROR(VLOOKUP(ROW(A53),#REF!,4,FALSE),"")</f>
        <v/>
      </c>
      <c r="H55" t="str">
        <f t="shared" si="7"/>
        <v/>
      </c>
      <c r="N55" s="23" t="str">
        <f>IFERROR(VLOOKUP(ROW(A53),#REF!,3,FALSE),"")</f>
        <v/>
      </c>
      <c r="O55" t="str">
        <f>IFERROR(VLOOKUP(ROW(A53),#REF!,4,FALSE),"")</f>
        <v/>
      </c>
      <c r="P55" t="str">
        <f t="shared" si="9"/>
        <v/>
      </c>
    </row>
    <row r="56" spans="6:16">
      <c r="F56" s="23" t="str">
        <f>IFERROR(VLOOKUP(ROW(A54),#REF!,3,FALSE),"")</f>
        <v/>
      </c>
      <c r="G56" t="str">
        <f>IFERROR(VLOOKUP(ROW(A54),#REF!,4,FALSE),"")</f>
        <v/>
      </c>
      <c r="H56" t="str">
        <f t="shared" si="7"/>
        <v/>
      </c>
    </row>
    <row r="57" spans="6:16">
      <c r="F57" s="23" t="str">
        <f>IFERROR(VLOOKUP(ROW(A55),#REF!,3,FALSE),"")</f>
        <v/>
      </c>
      <c r="G57" t="str">
        <f>IFERROR(VLOOKUP(ROW(A55),#REF!,4,FALSE),"")</f>
        <v/>
      </c>
      <c r="H57" t="str">
        <f t="shared" si="7"/>
        <v/>
      </c>
    </row>
    <row r="58" spans="6:16">
      <c r="F58" s="23" t="str">
        <f>IFERROR(VLOOKUP(ROW(A56),#REF!,3,FALSE),"")</f>
        <v/>
      </c>
      <c r="G58" t="str">
        <f>IFERROR(VLOOKUP(ROW(A56),#REF!,4,FALSE),"")</f>
        <v/>
      </c>
      <c r="H58" t="str">
        <f t="shared" si="7"/>
        <v/>
      </c>
    </row>
    <row r="59" spans="6:16">
      <c r="F59" s="23" t="str">
        <f>IFERROR(VLOOKUP(ROW(A57),#REF!,3,FALSE),"")</f>
        <v/>
      </c>
      <c r="G59" t="str">
        <f>IFERROR(VLOOKUP(ROW(A57),#REF!,4,FALSE),"")</f>
        <v/>
      </c>
      <c r="H59" t="str">
        <f t="shared" si="7"/>
        <v/>
      </c>
    </row>
    <row r="60" spans="6:16">
      <c r="F60" s="23" t="str">
        <f>IFERROR(VLOOKUP(ROW(A58),#REF!,3,FALSE),"")</f>
        <v/>
      </c>
      <c r="G60" t="str">
        <f>IFERROR(VLOOKUP(ROW(A58),#REF!,4,FALSE),"")</f>
        <v/>
      </c>
      <c r="H60" t="str">
        <f t="shared" si="7"/>
        <v/>
      </c>
    </row>
    <row r="61" spans="6:16">
      <c r="F61" s="23" t="str">
        <f>IFERROR(VLOOKUP(ROW(A59),#REF!,3,FALSE),"")</f>
        <v/>
      </c>
      <c r="G61" t="str">
        <f>IFERROR(VLOOKUP(ROW(A59),#REF!,4,FALSE),"")</f>
        <v/>
      </c>
      <c r="H61" t="str">
        <f t="shared" si="7"/>
        <v/>
      </c>
    </row>
    <row r="62" spans="6:16">
      <c r="F62" s="23" t="str">
        <f>IFERROR(VLOOKUP(ROW(A60),#REF!,3,FALSE),"")</f>
        <v/>
      </c>
      <c r="G62" t="str">
        <f>IFERROR(VLOOKUP(ROW(A60),#REF!,4,FALSE),"")</f>
        <v/>
      </c>
      <c r="H62" t="str">
        <f t="shared" si="7"/>
        <v/>
      </c>
    </row>
    <row r="63" spans="6:16">
      <c r="F63" s="23" t="str">
        <f>IFERROR(VLOOKUP(ROW(A61),#REF!,3,FALSE),"")</f>
        <v/>
      </c>
      <c r="G63" t="str">
        <f>IFERROR(VLOOKUP(ROW(A61),#REF!,4,FALSE),"")</f>
        <v/>
      </c>
      <c r="H63" t="str">
        <f t="shared" si="7"/>
        <v/>
      </c>
    </row>
    <row r="64" spans="6:16">
      <c r="F64" s="23" t="str">
        <f>IFERROR(VLOOKUP(ROW(A62),#REF!,3,FALSE),"")</f>
        <v/>
      </c>
      <c r="G64" t="str">
        <f>IFERROR(VLOOKUP(ROW(A62),#REF!,4,FALSE),"")</f>
        <v/>
      </c>
      <c r="H64" t="str">
        <f t="shared" si="7"/>
        <v/>
      </c>
    </row>
    <row r="65" spans="6:8">
      <c r="F65" s="23" t="str">
        <f>IFERROR(VLOOKUP(ROW(A63),#REF!,3,FALSE),"")</f>
        <v/>
      </c>
      <c r="G65" t="str">
        <f>IFERROR(VLOOKUP(ROW(A63),#REF!,4,FALSE),"")</f>
        <v/>
      </c>
      <c r="H65" t="str">
        <f t="shared" si="7"/>
        <v/>
      </c>
    </row>
    <row r="66" spans="6:8">
      <c r="F66" s="23" t="str">
        <f>IFERROR(VLOOKUP(ROW(A64),#REF!,3,FALSE),"")</f>
        <v/>
      </c>
      <c r="G66" t="str">
        <f>IFERROR(VLOOKUP(ROW(A64),#REF!,4,FALSE),"")</f>
        <v/>
      </c>
      <c r="H66" t="str">
        <f t="shared" si="7"/>
        <v/>
      </c>
    </row>
    <row r="67" spans="6:8">
      <c r="F67" s="23" t="str">
        <f>IFERROR(VLOOKUP(ROW(A65),#REF!,3,FALSE),"")</f>
        <v/>
      </c>
      <c r="G67" t="str">
        <f>IFERROR(VLOOKUP(ROW(A65),#REF!,4,FALSE),"")</f>
        <v/>
      </c>
      <c r="H67" t="str">
        <f t="shared" ref="H67:H69" si="10">CONCATENATE(F67,G67)</f>
        <v/>
      </c>
    </row>
    <row r="68" spans="6:8">
      <c r="F68" s="23" t="str">
        <f>IFERROR(VLOOKUP(ROW(A66),#REF!,3,FALSE),"")</f>
        <v/>
      </c>
      <c r="G68" t="str">
        <f>IFERROR(VLOOKUP(ROW(A66),#REF!,4,FALSE),"")</f>
        <v/>
      </c>
      <c r="H68" t="str">
        <f t="shared" si="10"/>
        <v/>
      </c>
    </row>
    <row r="69" spans="6:8">
      <c r="F69" s="23" t="str">
        <f>IFERROR(VLOOKUP(ROW(A67),#REF!,3,FALSE),"")</f>
        <v/>
      </c>
      <c r="G69" t="str">
        <f>IFERROR(VLOOKUP(ROW(A67),#REF!,4,FALSE),"")</f>
        <v/>
      </c>
      <c r="H69" t="str">
        <f t="shared" si="10"/>
        <v/>
      </c>
    </row>
  </sheetData>
  <sheetProtection algorithmName="SHA-512" hashValue="OuGLeOGxIVff4XWCaMg6TmiizHKNLpUYuLhdK9P/+JZyZsIGnzPQ86EkHsjFnit7iDxkq4+48215EuQjf4OJbg==" saltValue="Q/FMjMFBCCXDt9cMrdgORw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概況調査入力シート</vt:lpstr>
      <vt:lpstr>基本調査入力シート</vt:lpstr>
      <vt:lpstr>特記事項入力シート</vt:lpstr>
      <vt:lpstr>基本調査</vt:lpstr>
      <vt:lpstr>ライブラリ</vt:lpstr>
      <vt:lpstr>概況調査入力シート!Print_Area</vt:lpstr>
      <vt:lpstr>基本調査!Print_Area</vt:lpstr>
      <vt:lpstr>特記事項入力シート!Print_Area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下野市</dc:creator>
  <cp:lastModifiedBy>坂本 幸祐</cp:lastModifiedBy>
  <cp:lastPrinted>2024-02-20T07:49:48Z</cp:lastPrinted>
  <dcterms:created xsi:type="dcterms:W3CDTF">2023-06-08T02:06:32Z</dcterms:created>
  <dcterms:modified xsi:type="dcterms:W3CDTF">2024-05-17T05:39:23Z</dcterms:modified>
</cp:coreProperties>
</file>